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unbeelee\Desktop\업무\01. 지속가능경영 보고서\2023 보고서 제작\9999. 최종\영\"/>
    </mc:Choice>
  </mc:AlternateContent>
  <xr:revisionPtr revIDLastSave="0" documentId="8_{BE031B90-1EA5-425C-8AC9-84A7356CF143}" xr6:coauthVersionLast="47" xr6:coauthVersionMax="47" xr10:uidLastSave="{00000000-0000-0000-0000-000000000000}"/>
  <workbookProtection workbookAlgorithmName="SHA-512" workbookHashValue="QwfHjIH1wxVHQax8Y/aj+AZ5wPwLcZlI7LJJPsnsI273ch3zJZwIfYrxrRCppJL3UKKAc6XyKe+lL4kV/97wCQ==" workbookSaltValue="G6vRMXPc/kWnjqKGR3Zaqw==" workbookSpinCount="100000" lockStructure="1"/>
  <bookViews>
    <workbookView xWindow="-120" yWindow="-120" windowWidth="29040" windowHeight="15840" tabRatio="838" xr2:uid="{3F3D80BF-0157-40C6-BC1C-2835415AD50C}"/>
  </bookViews>
  <sheets>
    <sheet name="Table of Contents" sheetId="11" r:id="rId1"/>
    <sheet name="Separate" sheetId="14" r:id="rId2"/>
    <sheet name="Kumho Petrochemical" sheetId="2" r:id="rId3"/>
    <sheet name="Kumho P&amp;B Chemicals" sheetId="17" r:id="rId4"/>
    <sheet name="Kumho Polychem" sheetId="18" r:id="rId5"/>
    <sheet name="Kumho T&amp;L" sheetId="19" r:id="rId6"/>
    <sheet name="Kumho Resort" sheetId="20" r:id="rId7"/>
    <sheet name="Kumho Trading" sheetId="22" r:id="rId8"/>
    <sheet name="Consolidated" sheetId="12" r:id="rId9"/>
    <sheet name="Integrated ESG performance" sheetId="15" r:id="rId10"/>
    <sheet name="Appendix" sheetId="23" r:id="rId11"/>
    <sheet name="리뷰용 시트 &gt;" sheetId="28" state="hidden" r:id="rId12"/>
    <sheet name="Sheet1" sheetId="24" state="hidden" r:id="rId13"/>
    <sheet name="본사" sheetId="25" state="hidden" r:id="rId14"/>
    <sheet name="연결 성과" sheetId="26" state="hidden" r:id="rId15"/>
    <sheet name="사업장" sheetId="27" state="hidden" r:id="rId16"/>
  </sheets>
  <definedNames>
    <definedName name="_xlnm._FilterDatabase" localSheetId="9" hidden="1">'Integrated ESG performance'!$B$5:$K$183</definedName>
    <definedName name="_xlnm._FilterDatabase" localSheetId="3" hidden="1">'Kumho P&amp;B Chemicals'!$B$4:$K$339</definedName>
    <definedName name="_xlnm._FilterDatabase" localSheetId="2" hidden="1">'Kumho Petrochemical'!$B$4:$K$591</definedName>
    <definedName name="_xlnm._FilterDatabase" localSheetId="4" hidden="1">'Kumho Polychem'!$B$4:$K$335</definedName>
    <definedName name="_xlnm._FilterDatabase" localSheetId="6" hidden="1">'Kumho Resort'!$B$4:$K$255</definedName>
    <definedName name="_xlnm._FilterDatabase" localSheetId="5" hidden="1">'Kumho T&amp;L'!$B$4:$K$285</definedName>
    <definedName name="_xlnm._FilterDatabase" localSheetId="7" hidden="1">'Kumho Trading'!$B$4:$K$139</definedName>
    <definedName name="_xlnm._FilterDatabase" localSheetId="13" hidden="1">본사!$M$5:$M$418</definedName>
    <definedName name="_xlnm._FilterDatabase" localSheetId="14" hidden="1">'연결 성과'!$A$10:$XFC$10</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6" i="25" l="1"/>
  <c r="H382" i="25" l="1"/>
  <c r="H381" i="25"/>
  <c r="J382" i="25"/>
  <c r="I377" i="25"/>
  <c r="T404" i="25"/>
  <c r="T401" i="25"/>
  <c r="U419" i="25"/>
  <c r="J384" i="25" s="1"/>
  <c r="T419" i="25"/>
  <c r="I384" i="25" s="1"/>
  <c r="S419" i="25"/>
  <c r="T418" i="25"/>
  <c r="S418" i="25"/>
  <c r="T416" i="25"/>
  <c r="S416" i="25"/>
  <c r="H385" i="25" s="1"/>
  <c r="U415" i="25"/>
  <c r="T415" i="25"/>
  <c r="S415" i="25"/>
  <c r="T414" i="25"/>
  <c r="S414" i="25"/>
  <c r="U413" i="25"/>
  <c r="U416" i="25" s="1"/>
  <c r="J385" i="25" s="1"/>
  <c r="U412" i="25"/>
  <c r="U418" i="25" s="1"/>
  <c r="J381" i="25" s="1"/>
  <c r="U404" i="25"/>
  <c r="J375" i="25" s="1"/>
  <c r="S404" i="25"/>
  <c r="T403" i="25"/>
  <c r="S403" i="25"/>
  <c r="U402" i="25"/>
  <c r="J377" i="25" s="1"/>
  <c r="T402" i="25"/>
  <c r="S402" i="25"/>
  <c r="S401" i="25"/>
  <c r="U400" i="25"/>
  <c r="T400" i="25"/>
  <c r="S400" i="25"/>
  <c r="T399" i="25"/>
  <c r="S399" i="25"/>
  <c r="T398" i="25"/>
  <c r="U396" i="25"/>
  <c r="U401" i="25" s="1"/>
  <c r="U395" i="25"/>
  <c r="U403" i="25" s="1"/>
  <c r="J372" i="25" s="1"/>
  <c r="I385" i="25"/>
  <c r="H384" i="25"/>
  <c r="I382" i="25"/>
  <c r="I381" i="25"/>
  <c r="I375" i="25"/>
  <c r="H375" i="25"/>
  <c r="I372" i="25"/>
  <c r="H372" i="25"/>
  <c r="U399" i="25" l="1"/>
  <c r="U414" i="25"/>
  <c r="I42" i="27" l="1"/>
  <c r="I65" i="27"/>
  <c r="I64" i="27"/>
  <c r="I63" i="27"/>
  <c r="I62" i="27"/>
  <c r="I61" i="27"/>
  <c r="I60" i="27"/>
  <c r="I59" i="27"/>
  <c r="I57" i="27"/>
  <c r="I56" i="27"/>
  <c r="I55" i="27"/>
  <c r="I54" i="27"/>
  <c r="I53" i="27"/>
  <c r="I51" i="27"/>
  <c r="I50" i="27"/>
  <c r="I49" i="27"/>
  <c r="I48" i="27"/>
  <c r="I47" i="27"/>
  <c r="I46" i="27"/>
  <c r="I45" i="27"/>
  <c r="I44" i="27"/>
  <c r="I43" i="27"/>
  <c r="I41" i="27"/>
  <c r="I40" i="27"/>
  <c r="I38" i="27"/>
  <c r="I37" i="27"/>
  <c r="I36" i="27"/>
  <c r="I33" i="27"/>
  <c r="I31" i="27"/>
  <c r="I30" i="27"/>
  <c r="I29" i="27"/>
  <c r="I26" i="27"/>
  <c r="I17" i="27"/>
  <c r="I16" i="27"/>
  <c r="I15" i="27"/>
  <c r="I14" i="27"/>
  <c r="I13" i="27"/>
  <c r="I12" i="27"/>
  <c r="I11" i="27"/>
  <c r="I10" i="27"/>
  <c r="I9" i="27"/>
  <c r="I7" i="27"/>
  <c r="I6" i="27"/>
  <c r="I5" i="27"/>
  <c r="I4" i="27"/>
  <c r="I3" i="27"/>
  <c r="L35" i="27" l="1"/>
  <c r="L32" i="27" s="1"/>
  <c r="L28" i="27"/>
  <c r="L25" i="27" s="1"/>
  <c r="L24" i="27"/>
  <c r="L23" i="27"/>
  <c r="L22" i="27"/>
  <c r="L21" i="27" s="1"/>
  <c r="L19" i="27"/>
  <c r="L18" i="27" l="1"/>
  <c r="T35" i="27" l="1"/>
  <c r="S35" i="27"/>
  <c r="R35" i="27"/>
  <c r="Q35" i="27"/>
  <c r="P35" i="27"/>
  <c r="O35" i="27"/>
  <c r="N35" i="27"/>
  <c r="N32" i="27" s="1"/>
  <c r="M35" i="27"/>
  <c r="M32" i="27" s="1"/>
  <c r="M18" i="27" s="1"/>
  <c r="K35" i="27"/>
  <c r="J35" i="27"/>
  <c r="T32" i="27"/>
  <c r="S32" i="27"/>
  <c r="R32" i="27"/>
  <c r="Q32" i="27"/>
  <c r="P32" i="27"/>
  <c r="O32" i="27"/>
  <c r="K32" i="27"/>
  <c r="J32" i="27"/>
  <c r="T28" i="27"/>
  <c r="T25" i="27" s="1"/>
  <c r="T18" i="27" s="1"/>
  <c r="S28" i="27"/>
  <c r="S25" i="27" s="1"/>
  <c r="S18" i="27" s="1"/>
  <c r="R28" i="27"/>
  <c r="Q28" i="27"/>
  <c r="P28" i="27"/>
  <c r="O28" i="27"/>
  <c r="O25" i="27" s="1"/>
  <c r="O18" i="27" s="1"/>
  <c r="N28" i="27"/>
  <c r="M28" i="27"/>
  <c r="K28" i="27"/>
  <c r="K25" i="27" s="1"/>
  <c r="K18" i="27" s="1"/>
  <c r="J28" i="27"/>
  <c r="R25" i="27"/>
  <c r="R18" i="27" s="1"/>
  <c r="Q25" i="27"/>
  <c r="Q18" i="27" s="1"/>
  <c r="P25" i="27"/>
  <c r="N25" i="27"/>
  <c r="M25" i="27"/>
  <c r="J25" i="27"/>
  <c r="T24" i="27"/>
  <c r="S24" i="27"/>
  <c r="R24" i="27"/>
  <c r="Q24" i="27"/>
  <c r="P24" i="27"/>
  <c r="O24" i="27"/>
  <c r="N24" i="27"/>
  <c r="M24" i="27"/>
  <c r="K24" i="27"/>
  <c r="J24" i="27"/>
  <c r="T23" i="27"/>
  <c r="S23" i="27"/>
  <c r="S21" i="27" s="1"/>
  <c r="R23" i="27"/>
  <c r="R21" i="27" s="1"/>
  <c r="Q23" i="27"/>
  <c r="P23" i="27"/>
  <c r="O23" i="27"/>
  <c r="N23" i="27"/>
  <c r="M23" i="27"/>
  <c r="K23" i="27"/>
  <c r="J23" i="27"/>
  <c r="J21" i="27" s="1"/>
  <c r="T22" i="27"/>
  <c r="S22" i="27"/>
  <c r="R22" i="27"/>
  <c r="Q22" i="27"/>
  <c r="P22" i="27"/>
  <c r="O22" i="27"/>
  <c r="O21" i="27" s="1"/>
  <c r="N22" i="27"/>
  <c r="N21" i="27" s="1"/>
  <c r="M22" i="27"/>
  <c r="K22" i="27"/>
  <c r="K21" i="27" s="1"/>
  <c r="J22" i="27"/>
  <c r="T19" i="27"/>
  <c r="S19" i="27"/>
  <c r="R19" i="27"/>
  <c r="Q19" i="27"/>
  <c r="P19" i="27"/>
  <c r="O19" i="27"/>
  <c r="N19" i="27"/>
  <c r="M19" i="27"/>
  <c r="K19" i="27"/>
  <c r="J19" i="27"/>
  <c r="P18" i="27"/>
  <c r="J18" i="27"/>
  <c r="J418" i="25"/>
  <c r="I418" i="25"/>
  <c r="H418" i="25"/>
  <c r="J180" i="25"/>
  <c r="J173" i="25"/>
  <c r="I28" i="27" s="1"/>
  <c r="J170" i="25"/>
  <c r="I25" i="27" s="1"/>
  <c r="I27" i="27" s="1"/>
  <c r="J169" i="25"/>
  <c r="J168" i="25"/>
  <c r="I23" i="27" s="1"/>
  <c r="J167" i="25"/>
  <c r="I22" i="27" s="1"/>
  <c r="J164" i="25"/>
  <c r="I19" i="27" s="1"/>
  <c r="I42" i="25"/>
  <c r="H42" i="25"/>
  <c r="I41" i="25"/>
  <c r="H41" i="25"/>
  <c r="J177" i="25" l="1"/>
  <c r="I32" i="27" s="1"/>
  <c r="I34" i="27" s="1"/>
  <c r="I35" i="27"/>
  <c r="J166" i="25"/>
  <c r="I21" i="27" s="1"/>
  <c r="I24" i="27"/>
  <c r="J152" i="25"/>
  <c r="I58" i="27" s="1"/>
  <c r="I52" i="27"/>
  <c r="Q21" i="27"/>
  <c r="T21" i="27"/>
  <c r="M21" i="27"/>
  <c r="P21" i="27"/>
  <c r="N18" i="27"/>
  <c r="J163" i="25" l="1"/>
  <c r="I18" i="27" s="1"/>
  <c r="I20" i="27" s="1"/>
  <c r="I64" i="24" l="1"/>
  <c r="H64" i="24"/>
  <c r="G64" i="24"/>
  <c r="I63" i="24"/>
  <c r="H63" i="24"/>
  <c r="G63" i="24"/>
  <c r="I62" i="24"/>
  <c r="H62" i="24"/>
  <c r="G62" i="24"/>
  <c r="I61" i="24"/>
  <c r="H61" i="24"/>
  <c r="G61" i="24"/>
  <c r="Y9" i="24" l="1"/>
  <c r="X9" i="24"/>
  <c r="W9" i="24"/>
  <c r="Y8" i="24"/>
  <c r="X8" i="24"/>
  <c r="W8" i="24"/>
  <c r="I65" i="24"/>
  <c r="I67" i="24" s="1"/>
  <c r="H65" i="24"/>
  <c r="H67" i="24" s="1"/>
  <c r="G65" i="24"/>
  <c r="G67" i="24" s="1"/>
  <c r="H71" i="24" l="1"/>
  <c r="H69" i="24"/>
  <c r="H70" i="24"/>
  <c r="I71" i="24"/>
  <c r="I69" i="24"/>
  <c r="I70" i="24"/>
  <c r="G71" i="24"/>
  <c r="G70" i="24"/>
  <c r="G6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tc={C84242B6-B799-4C4C-92EC-68D4D7909E59}</author>
    <author>tc={530F4989-DE89-4F7B-80ED-E421FC27B38D}</author>
  </authors>
  <commentList>
    <comment ref="C72" authorId="0" shapeId="0" xr:uid="{C84242B6-B799-4C4C-92EC-68D4D7909E59}">
      <text>
        <t>[스레드 댓글]
사용 중인 버전의 Excel에서 이 스레드 댓글을 읽을 수 있지만 파일을 이후 버전의 Excel에서 열면 편집 내용이 모두 제거됩니다. 자세한 정보: https://go.microsoft.com/fwlink/?linkid=870924.
댓글:
    에너지 '사용'을 use 대신  consumption이라는 용어로 대체하고자 합니다. 임의로 수정하였는데 검토 부탁드립니다. 
답글:
    확인했습니다.</t>
      </text>
    </comment>
    <comment ref="C82" authorId="1" shapeId="0" xr:uid="{530F4989-DE89-4F7B-80ED-E421FC27B38D}">
      <text>
        <t>[스레드 댓글]
사용 중인 버전의 Excel에서 이 스레드 댓글을 읽을 수 있지만 파일을 이후 버전의 Excel에서 열면 편집 내용이 모두 제거됩니다. 자세한 정보: https://go.microsoft.com/fwlink/?linkid=870924.
댓글:
    use 대신  consumption이라는 용어로 대체하고자 합니다. 임의로 수정하였는데 검토 부탁드립니다
답글:
    확인했습니다.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형성희</author>
  </authors>
  <commentList>
    <comment ref="L16" authorId="0" shapeId="0" xr:uid="{E13A98D5-9791-448B-9FD9-A5B0360EA9E5}">
      <text>
        <r>
          <rPr>
            <b/>
            <sz val="9"/>
            <color indexed="81"/>
            <rFont val="돋움"/>
            <family val="3"/>
            <charset val="129"/>
          </rPr>
          <t>형성희</t>
        </r>
        <r>
          <rPr>
            <b/>
            <sz val="9"/>
            <color indexed="81"/>
            <rFont val="Tahoma"/>
            <family val="2"/>
          </rPr>
          <t>:</t>
        </r>
        <r>
          <rPr>
            <sz val="9"/>
            <color indexed="81"/>
            <rFont val="Tahoma"/>
            <family val="2"/>
          </rPr>
          <t xml:space="preserve">
1</t>
        </r>
        <r>
          <rPr>
            <sz val="9"/>
            <color indexed="81"/>
            <rFont val="돋움"/>
            <family val="3"/>
            <charset val="129"/>
          </rPr>
          <t>회</t>
        </r>
        <r>
          <rPr>
            <sz val="9"/>
            <color indexed="81"/>
            <rFont val="Tahoma"/>
            <family val="2"/>
          </rPr>
          <t xml:space="preserve"> 
'23. 12. 4 ~ 8</t>
        </r>
        <r>
          <rPr>
            <sz val="9"/>
            <color indexed="81"/>
            <rFont val="돋움"/>
            <family val="3"/>
            <charset val="129"/>
          </rPr>
          <t>일</t>
        </r>
        <r>
          <rPr>
            <sz val="9"/>
            <color indexed="81"/>
            <rFont val="Tahoma"/>
            <family val="2"/>
          </rPr>
          <t xml:space="preserve"> </t>
        </r>
        <r>
          <rPr>
            <sz val="9"/>
            <color indexed="81"/>
            <rFont val="돋움"/>
            <family val="3"/>
            <charset val="129"/>
          </rPr>
          <t>진행함</t>
        </r>
        <r>
          <rPr>
            <sz val="9"/>
            <color indexed="81"/>
            <rFont val="Tahoma"/>
            <family val="2"/>
          </rPr>
          <t>.</t>
        </r>
      </text>
    </comment>
  </commentList>
</comments>
</file>

<file path=xl/sharedStrings.xml><?xml version="1.0" encoding="utf-8"?>
<sst xmlns="http://schemas.openxmlformats.org/spreadsheetml/2006/main" count="9890" uniqueCount="1240">
  <si>
    <t>구분</t>
    <phoneticPr fontId="1" type="noConversion"/>
  </si>
  <si>
    <t>비고</t>
    <phoneticPr fontId="1" type="noConversion"/>
  </si>
  <si>
    <t>자산</t>
    <phoneticPr fontId="1" type="noConversion"/>
  </si>
  <si>
    <t>백만 원</t>
    <phoneticPr fontId="1" type="noConversion"/>
  </si>
  <si>
    <t>부채</t>
    <phoneticPr fontId="1" type="noConversion"/>
  </si>
  <si>
    <t>자본</t>
    <phoneticPr fontId="1" type="noConversion"/>
  </si>
  <si>
    <t>매출액</t>
    <phoneticPr fontId="1" type="noConversion"/>
  </si>
  <si>
    <t>영업이익</t>
    <phoneticPr fontId="1" type="noConversion"/>
  </si>
  <si>
    <t>합성고무</t>
    <phoneticPr fontId="1" type="noConversion"/>
  </si>
  <si>
    <t>합성수지</t>
    <phoneticPr fontId="1" type="noConversion"/>
  </si>
  <si>
    <t>정밀화학</t>
    <phoneticPr fontId="1" type="noConversion"/>
  </si>
  <si>
    <t>기타</t>
    <phoneticPr fontId="1" type="noConversion"/>
  </si>
  <si>
    <t>주주 및 투자자</t>
    <phoneticPr fontId="1" type="noConversion"/>
  </si>
  <si>
    <t>합계</t>
    <phoneticPr fontId="1" type="noConversion"/>
  </si>
  <si>
    <t>배당금</t>
    <phoneticPr fontId="1" type="noConversion"/>
  </si>
  <si>
    <t>이자비용</t>
    <phoneticPr fontId="1" type="noConversion"/>
  </si>
  <si>
    <t>임직원</t>
    <phoneticPr fontId="1" type="noConversion"/>
  </si>
  <si>
    <t>급여</t>
    <phoneticPr fontId="1" type="noConversion"/>
  </si>
  <si>
    <t>복리후생</t>
    <phoneticPr fontId="1" type="noConversion"/>
  </si>
  <si>
    <t>정부</t>
    <phoneticPr fontId="1" type="noConversion"/>
  </si>
  <si>
    <t>법인세</t>
    <phoneticPr fontId="1" type="noConversion"/>
  </si>
  <si>
    <t>지역사회</t>
    <phoneticPr fontId="1" type="noConversion"/>
  </si>
  <si>
    <t>기부금</t>
    <phoneticPr fontId="1" type="noConversion"/>
  </si>
  <si>
    <t>연구개발 임직원 수</t>
    <phoneticPr fontId="1" type="noConversion"/>
  </si>
  <si>
    <t>명</t>
    <phoneticPr fontId="1" type="noConversion"/>
  </si>
  <si>
    <t>연구개발 투자</t>
    <phoneticPr fontId="1" type="noConversion"/>
  </si>
  <si>
    <t>지적재산권</t>
    <phoneticPr fontId="1" type="noConversion"/>
  </si>
  <si>
    <t>누적 특허 등록 건 수</t>
    <phoneticPr fontId="1" type="noConversion"/>
  </si>
  <si>
    <t>신규 특허 등록 건 수</t>
    <phoneticPr fontId="1" type="noConversion"/>
  </si>
  <si>
    <t>신규 특허 출원 건 수</t>
    <phoneticPr fontId="1" type="noConversion"/>
  </si>
  <si>
    <t>CEO 총 보수액</t>
    <phoneticPr fontId="1" type="noConversion"/>
  </si>
  <si>
    <t>직원 연봉 중간값 대비 비율</t>
    <phoneticPr fontId="1" type="noConversion"/>
  </si>
  <si>
    <t>직원 연봉 평균값 대비 비율</t>
    <phoneticPr fontId="1" type="noConversion"/>
  </si>
  <si>
    <t>%</t>
    <phoneticPr fontId="1" type="noConversion"/>
  </si>
  <si>
    <t>사내이사 참석률</t>
    <phoneticPr fontId="1" type="noConversion"/>
  </si>
  <si>
    <t>사외이사 참석률</t>
    <phoneticPr fontId="1" type="noConversion"/>
  </si>
  <si>
    <t>이사 개별 최소 참석률 요건</t>
    <phoneticPr fontId="1" type="noConversion"/>
  </si>
  <si>
    <t>CEO</t>
    <phoneticPr fontId="1" type="noConversion"/>
  </si>
  <si>
    <t>등기이사</t>
    <phoneticPr fontId="1" type="noConversion"/>
  </si>
  <si>
    <t>국민연금</t>
    <phoneticPr fontId="1" type="noConversion"/>
  </si>
  <si>
    <t>기타 정부 및 공공기관</t>
    <phoneticPr fontId="1" type="noConversion"/>
  </si>
  <si>
    <t>창립 일가</t>
    <phoneticPr fontId="1" type="noConversion"/>
  </si>
  <si>
    <t>온실가스(Scope 1, Scope 2) 배출량</t>
    <phoneticPr fontId="1" type="noConversion"/>
  </si>
  <si>
    <t>tCO2-eq</t>
  </si>
  <si>
    <t>Scope 1</t>
    <phoneticPr fontId="1" type="noConversion"/>
  </si>
  <si>
    <t>Scope 2</t>
    <phoneticPr fontId="1" type="noConversion"/>
  </si>
  <si>
    <t>tCO2-eq/십억 원</t>
  </si>
  <si>
    <t>온실가스(Scope 3) 배출량</t>
    <phoneticPr fontId="1" type="noConversion"/>
  </si>
  <si>
    <t>일반에너지 사용량</t>
    <phoneticPr fontId="1" type="noConversion"/>
  </si>
  <si>
    <t>TJ</t>
  </si>
  <si>
    <t>직접에너지</t>
    <phoneticPr fontId="1" type="noConversion"/>
  </si>
  <si>
    <t>LNG</t>
  </si>
  <si>
    <t>LPG</t>
  </si>
  <si>
    <t>휘발유</t>
  </si>
  <si>
    <t>경유</t>
  </si>
  <si>
    <t>석탄</t>
  </si>
  <si>
    <t>기타</t>
  </si>
  <si>
    <t>간접에너지</t>
    <phoneticPr fontId="1" type="noConversion"/>
  </si>
  <si>
    <t>전력</t>
  </si>
  <si>
    <t>스팀</t>
  </si>
  <si>
    <t>TJ/십억 원</t>
  </si>
  <si>
    <t>재생에너지 사용량</t>
  </si>
  <si>
    <t>에너지 발전량</t>
    <phoneticPr fontId="1" type="noConversion"/>
  </si>
  <si>
    <t>일반에너지</t>
    <phoneticPr fontId="1" type="noConversion"/>
  </si>
  <si>
    <t>전력</t>
    <phoneticPr fontId="1" type="noConversion"/>
  </si>
  <si>
    <t>스팀</t>
    <phoneticPr fontId="1" type="noConversion"/>
  </si>
  <si>
    <t>재생에너지</t>
    <phoneticPr fontId="1" type="noConversion"/>
  </si>
  <si>
    <t>에너지 판매량</t>
    <phoneticPr fontId="1" type="noConversion"/>
  </si>
  <si>
    <t>용수 취수량</t>
    <phoneticPr fontId="1" type="noConversion"/>
  </si>
  <si>
    <r>
      <t>m</t>
    </r>
    <r>
      <rPr>
        <vertAlign val="superscript"/>
        <sz val="11"/>
        <color theme="1"/>
        <rFont val="맑은 고딕"/>
        <family val="3"/>
        <charset val="129"/>
        <scheme val="minor"/>
      </rPr>
      <t>3</t>
    </r>
    <phoneticPr fontId="1" type="noConversion"/>
  </si>
  <si>
    <t>상수도</t>
    <phoneticPr fontId="1" type="noConversion"/>
  </si>
  <si>
    <t>지하수</t>
    <phoneticPr fontId="1" type="noConversion"/>
  </si>
  <si>
    <t>공업용수</t>
    <phoneticPr fontId="1" type="noConversion"/>
  </si>
  <si>
    <t>용수 사용량</t>
    <phoneticPr fontId="1" type="noConversion"/>
  </si>
  <si>
    <t>용수 재사용량</t>
    <phoneticPr fontId="1" type="noConversion"/>
  </si>
  <si>
    <t>년</t>
    <phoneticPr fontId="1" type="noConversion"/>
  </si>
  <si>
    <t>물 스트레스 지역에 위치한 사업장 비율</t>
    <phoneticPr fontId="1" type="noConversion"/>
  </si>
  <si>
    <t>물 스트레스 지역 용수 사용량 비율</t>
    <phoneticPr fontId="1" type="noConversion"/>
  </si>
  <si>
    <t>물 스트레스 지역 용수 취수량 비율</t>
    <phoneticPr fontId="1" type="noConversion"/>
  </si>
  <si>
    <t>폐수 배출량</t>
    <phoneticPr fontId="1" type="noConversion"/>
  </si>
  <si>
    <t>NOx</t>
    <phoneticPr fontId="1" type="noConversion"/>
  </si>
  <si>
    <t>ton</t>
    <phoneticPr fontId="1" type="noConversion"/>
  </si>
  <si>
    <t>SOx</t>
    <phoneticPr fontId="1" type="noConversion"/>
  </si>
  <si>
    <t>VOCs</t>
    <phoneticPr fontId="1" type="noConversion"/>
  </si>
  <si>
    <t>HAPs</t>
    <phoneticPr fontId="1" type="noConversion"/>
  </si>
  <si>
    <t>PM</t>
    <phoneticPr fontId="1" type="noConversion"/>
  </si>
  <si>
    <t>COD</t>
    <phoneticPr fontId="1" type="noConversion"/>
  </si>
  <si>
    <t>BOD</t>
    <phoneticPr fontId="1" type="noConversion"/>
  </si>
  <si>
    <t>SS</t>
    <phoneticPr fontId="1" type="noConversion"/>
  </si>
  <si>
    <t>ton</t>
  </si>
  <si>
    <t>TOC</t>
    <phoneticPr fontId="1" type="noConversion"/>
  </si>
  <si>
    <t>T-N</t>
    <phoneticPr fontId="1" type="noConversion"/>
  </si>
  <si>
    <t>T-P</t>
    <phoneticPr fontId="1" type="noConversion"/>
  </si>
  <si>
    <t>유해화학물질 배출량</t>
    <phoneticPr fontId="1" type="noConversion"/>
  </si>
  <si>
    <t>유해화학물질 검사</t>
    <phoneticPr fontId="1" type="noConversion"/>
  </si>
  <si>
    <t>건</t>
    <phoneticPr fontId="1" type="noConversion"/>
  </si>
  <si>
    <t>정기 검사</t>
    <phoneticPr fontId="1" type="noConversion"/>
  </si>
  <si>
    <t>비정기 검사</t>
    <phoneticPr fontId="1" type="noConversion"/>
  </si>
  <si>
    <t>일반폐기물 + 지정폐기물</t>
  </si>
  <si>
    <t>발생량</t>
    <phoneticPr fontId="1" type="noConversion"/>
  </si>
  <si>
    <t>재활용량</t>
  </si>
  <si>
    <t>재활용률</t>
  </si>
  <si>
    <t>처리량</t>
  </si>
  <si>
    <t>소각</t>
  </si>
  <si>
    <t>매립</t>
  </si>
  <si>
    <t>일반폐기물</t>
  </si>
  <si>
    <t>지정폐기물</t>
  </si>
  <si>
    <t>원재료 사용량</t>
    <phoneticPr fontId="1" type="noConversion"/>
  </si>
  <si>
    <t>ISO 14001 인증 사업장 비율</t>
    <phoneticPr fontId="1" type="noConversion"/>
  </si>
  <si>
    <t>CAPEX</t>
    <phoneticPr fontId="1" type="noConversion"/>
  </si>
  <si>
    <t>OPEX</t>
    <phoneticPr fontId="1" type="noConversion"/>
  </si>
  <si>
    <t>위반 건 수</t>
    <phoneticPr fontId="1" type="noConversion"/>
  </si>
  <si>
    <r>
      <t>벌금</t>
    </r>
    <r>
      <rPr>
        <sz val="11"/>
        <color theme="1"/>
        <rFont val="맑은 고딕"/>
        <family val="3"/>
        <charset val="129"/>
      </rPr>
      <t>∙과태료</t>
    </r>
    <phoneticPr fontId="1" type="noConversion"/>
  </si>
  <si>
    <t>녹색기업 인증 사업장</t>
    <phoneticPr fontId="1" type="noConversion"/>
  </si>
  <si>
    <t>개</t>
    <phoneticPr fontId="1" type="noConversion"/>
  </si>
  <si>
    <t>ZWTL 인증 사업장</t>
    <phoneticPr fontId="1" type="noConversion"/>
  </si>
  <si>
    <t>환경표지 인증 제품</t>
    <phoneticPr fontId="1" type="noConversion"/>
  </si>
  <si>
    <t>환경성적표지 인증 제품</t>
    <phoneticPr fontId="1" type="noConversion"/>
  </si>
  <si>
    <t>ISCC Plus 인증 제품</t>
    <phoneticPr fontId="1" type="noConversion"/>
  </si>
  <si>
    <t>전체 임직원 수</t>
  </si>
  <si>
    <t>성별</t>
  </si>
  <si>
    <t>여성</t>
  </si>
  <si>
    <t>명</t>
  </si>
  <si>
    <t>남성</t>
  </si>
  <si>
    <t>연령별</t>
  </si>
  <si>
    <t>30세 미만</t>
  </si>
  <si>
    <t>합계</t>
  </si>
  <si>
    <t>30세~50세</t>
  </si>
  <si>
    <t>50세 이상</t>
  </si>
  <si>
    <t>고용형태별</t>
  </si>
  <si>
    <t>정규직</t>
  </si>
  <si>
    <t>비정규직</t>
  </si>
  <si>
    <t>소속외근로자</t>
  </si>
  <si>
    <t>성별 다양성</t>
    <phoneticPr fontId="1" type="noConversion"/>
  </si>
  <si>
    <t>임원(등기이사 포함)</t>
  </si>
  <si>
    <t>임원(등기이사 제외)</t>
  </si>
  <si>
    <t>관리직</t>
  </si>
  <si>
    <t>비관리직</t>
  </si>
  <si>
    <t>매출 발생 부서 관리직</t>
  </si>
  <si>
    <t>STEM 부서 직원</t>
  </si>
  <si>
    <t>기타 다양성</t>
    <phoneticPr fontId="1" type="noConversion"/>
  </si>
  <si>
    <t>보훈대상</t>
  </si>
  <si>
    <t>장애인</t>
  </si>
  <si>
    <t>외국인</t>
  </si>
  <si>
    <t>전체 신규 채용 인원</t>
  </si>
  <si>
    <t>신입</t>
  </si>
  <si>
    <t>경력</t>
  </si>
  <si>
    <t>이직률</t>
    <phoneticPr fontId="1" type="noConversion"/>
  </si>
  <si>
    <t>자발적 이직률</t>
    <phoneticPr fontId="1" type="noConversion"/>
  </si>
  <si>
    <t>평균 근속연수</t>
    <phoneticPr fontId="1" type="noConversion"/>
  </si>
  <si>
    <t>여성 근속연수</t>
    <phoneticPr fontId="1" type="noConversion"/>
  </si>
  <si>
    <t>남성 근속연수</t>
    <phoneticPr fontId="1" type="noConversion"/>
  </si>
  <si>
    <t>정기 성과평가 비율</t>
    <phoneticPr fontId="1" type="noConversion"/>
  </si>
  <si>
    <t>역량개발형 평가 비율</t>
    <phoneticPr fontId="1" type="noConversion"/>
  </si>
  <si>
    <t>%</t>
  </si>
  <si>
    <t>다면 성과평가 비율</t>
    <phoneticPr fontId="1" type="noConversion"/>
  </si>
  <si>
    <t>동일 직급 내 상대평가 비율</t>
    <phoneticPr fontId="1" type="noConversion"/>
  </si>
  <si>
    <t>점</t>
    <phoneticPr fontId="1" type="noConversion"/>
  </si>
  <si>
    <t>인당 교육 시간</t>
    <phoneticPr fontId="1" type="noConversion"/>
  </si>
  <si>
    <t>시간/명</t>
    <phoneticPr fontId="1" type="noConversion"/>
  </si>
  <si>
    <t>인당 교육 비용</t>
    <phoneticPr fontId="1" type="noConversion"/>
  </si>
  <si>
    <t>백만 원/명</t>
    <phoneticPr fontId="1" type="noConversion"/>
  </si>
  <si>
    <t>직무 관련 교육을 이수한 직원 비율</t>
  </si>
  <si>
    <t>인권 교육</t>
  </si>
  <si>
    <t>직장 내 성희롱 예방 교육을 이수한 직원 비율</t>
  </si>
  <si>
    <t>직장 내 괴롭힘 예방 교육을 이수한 직원 비율</t>
  </si>
  <si>
    <t>장애인 인식개선 교육을 이수한 직원 비율</t>
  </si>
  <si>
    <t>기타 교육</t>
  </si>
  <si>
    <t>환경 관련 교육을 이수한 직원 비율</t>
  </si>
  <si>
    <t>안전 관련 교육을 이수한 직원 비율</t>
  </si>
  <si>
    <t>노동조합 가입 비율</t>
    <phoneticPr fontId="1" type="noConversion"/>
  </si>
  <si>
    <t>노사협의회 총 인원</t>
    <phoneticPr fontId="1" type="noConversion"/>
  </si>
  <si>
    <t>노사협의회 개최 횟수</t>
    <phoneticPr fontId="1" type="noConversion"/>
  </si>
  <si>
    <t>회</t>
    <phoneticPr fontId="1" type="noConversion"/>
  </si>
  <si>
    <t>단체협약 적용 비율</t>
    <phoneticPr fontId="1" type="noConversion"/>
  </si>
  <si>
    <t>백만 원</t>
  </si>
  <si>
    <t>매출액 대비 복리후생 비용</t>
    <phoneticPr fontId="1" type="noConversion"/>
  </si>
  <si>
    <t>ISO 45001 인증 사업장 비율</t>
    <phoneticPr fontId="1" type="noConversion"/>
  </si>
  <si>
    <t>종합검진</t>
    <phoneticPr fontId="1" type="noConversion"/>
  </si>
  <si>
    <t>일반검진</t>
    <phoneticPr fontId="1" type="noConversion"/>
  </si>
  <si>
    <t>Fatality</t>
    <phoneticPr fontId="1" type="noConversion"/>
  </si>
  <si>
    <t>LTIFR</t>
    <phoneticPr fontId="1" type="noConversion"/>
  </si>
  <si>
    <t>-</t>
    <phoneticPr fontId="1" type="noConversion"/>
  </si>
  <si>
    <t>OIFR</t>
    <phoneticPr fontId="1" type="noConversion"/>
  </si>
  <si>
    <t>TRIFR</t>
    <phoneticPr fontId="1" type="noConversion"/>
  </si>
  <si>
    <t>1급 공정안전 사고율</t>
    <phoneticPr fontId="1" type="noConversion"/>
  </si>
  <si>
    <t>사망만인율</t>
    <phoneticPr fontId="1" type="noConversion"/>
  </si>
  <si>
    <t>'‱</t>
  </si>
  <si>
    <t>산업재해율</t>
    <phoneticPr fontId="1" type="noConversion"/>
  </si>
  <si>
    <t>상주 협력사</t>
    <phoneticPr fontId="1" type="noConversion"/>
  </si>
  <si>
    <t>회사</t>
  </si>
  <si>
    <t>공정 위험성 평가 횟수</t>
  </si>
  <si>
    <t>작업 위험성 평가 횟수</t>
  </si>
  <si>
    <t>상주 협력사</t>
  </si>
  <si>
    <t>인권영향평가 실시 사업장</t>
    <phoneticPr fontId="1" type="noConversion"/>
  </si>
  <si>
    <t>인권 리스크 식별된 사업장</t>
    <phoneticPr fontId="1" type="noConversion"/>
  </si>
  <si>
    <t>인권 리스크 완화 조치 수행 사업장</t>
    <phoneticPr fontId="1" type="noConversion"/>
  </si>
  <si>
    <t>인권 리스크 완화 조치 건</t>
    <phoneticPr fontId="1" type="noConversion"/>
  </si>
  <si>
    <t>Tier 1</t>
    <phoneticPr fontId="1" type="noConversion"/>
  </si>
  <si>
    <t>Tier 2</t>
    <phoneticPr fontId="1" type="noConversion"/>
  </si>
  <si>
    <t>신규 협력사</t>
    <phoneticPr fontId="1" type="noConversion"/>
  </si>
  <si>
    <t>ESG 리스크 평가 수행</t>
  </si>
  <si>
    <t>ESG 리스크 평가 결과</t>
    <phoneticPr fontId="1" type="noConversion"/>
  </si>
  <si>
    <t>고위험 업체로 분류된 업체</t>
    <phoneticPr fontId="1" type="noConversion"/>
  </si>
  <si>
    <t>고위험 업체 중 개선계획을 수립한 업체</t>
    <phoneticPr fontId="1" type="noConversion"/>
  </si>
  <si>
    <t>금융 지원</t>
    <phoneticPr fontId="1" type="noConversion"/>
  </si>
  <si>
    <t>교육 지원</t>
    <phoneticPr fontId="1" type="noConversion"/>
  </si>
  <si>
    <t>인당 사회공헌 활동 시간</t>
    <phoneticPr fontId="1" type="noConversion"/>
  </si>
  <si>
    <t>배</t>
    <phoneticPr fontId="1" type="noConversion"/>
  </si>
  <si>
    <t>전체 이사 수</t>
    <phoneticPr fontId="1" type="noConversion"/>
  </si>
  <si>
    <t>사외이사 비율</t>
    <phoneticPr fontId="1" type="noConversion"/>
  </si>
  <si>
    <t>독립성</t>
    <phoneticPr fontId="1" type="noConversion"/>
  </si>
  <si>
    <t>다양성</t>
    <phoneticPr fontId="1" type="noConversion"/>
  </si>
  <si>
    <t>여성이사 비율</t>
    <phoneticPr fontId="1" type="noConversion"/>
  </si>
  <si>
    <t>%</t>
    <phoneticPr fontId="1" type="noConversion"/>
  </si>
  <si>
    <t>이사회 참석률</t>
    <phoneticPr fontId="1" type="noConversion"/>
  </si>
  <si>
    <t>평균 참석률</t>
    <phoneticPr fontId="1" type="noConversion"/>
  </si>
  <si>
    <t>-</t>
  </si>
  <si>
    <t>이사회 개최</t>
    <phoneticPr fontId="1" type="noConversion"/>
  </si>
  <si>
    <t>백종훈</t>
    <phoneticPr fontId="1" type="noConversion"/>
  </si>
  <si>
    <t>CEO</t>
    <phoneticPr fontId="1" type="noConversion"/>
  </si>
  <si>
    <t>박준경</t>
    <phoneticPr fontId="1" type="noConversion"/>
  </si>
  <si>
    <t>고영도</t>
    <phoneticPr fontId="1" type="noConversion"/>
  </si>
  <si>
    <t>CEO 외 경영위원회 위원</t>
    <phoneticPr fontId="1" type="noConversion"/>
  </si>
  <si>
    <t xml:space="preserve">보유 주식 (주) </t>
    <phoneticPr fontId="1" type="noConversion"/>
  </si>
  <si>
    <t>기본급 대비 보유 주식 규모 (배)</t>
    <phoneticPr fontId="1" type="noConversion"/>
  </si>
  <si>
    <t>지분율 (%)</t>
    <phoneticPr fontId="1" type="noConversion"/>
  </si>
  <si>
    <t>총 납부 세액</t>
    <phoneticPr fontId="1" type="noConversion"/>
  </si>
  <si>
    <t>법인세 차감 전 순이익</t>
    <phoneticPr fontId="1" type="noConversion"/>
  </si>
  <si>
    <t>명목세액</t>
    <phoneticPr fontId="1" type="noConversion"/>
  </si>
  <si>
    <t>명목세율</t>
    <phoneticPr fontId="1" type="noConversion"/>
  </si>
  <si>
    <t>실효세액</t>
    <phoneticPr fontId="1" type="noConversion"/>
  </si>
  <si>
    <t>실효세율</t>
    <phoneticPr fontId="1" type="noConversion"/>
  </si>
  <si>
    <t>총 협회 가입비</t>
    <phoneticPr fontId="1" type="noConversion"/>
  </si>
  <si>
    <t>로비, 이익단체</t>
    <phoneticPr fontId="1" type="noConversion"/>
  </si>
  <si>
    <t>정치 캠페인, 단체, 후보자</t>
    <phoneticPr fontId="1" type="noConversion"/>
  </si>
  <si>
    <t>협회</t>
    <phoneticPr fontId="1" type="noConversion"/>
  </si>
  <si>
    <t>기타 출연금</t>
    <phoneticPr fontId="1" type="noConversion"/>
  </si>
  <si>
    <t>접수</t>
    <phoneticPr fontId="1" type="noConversion"/>
  </si>
  <si>
    <t>처리</t>
    <phoneticPr fontId="1" type="noConversion"/>
  </si>
  <si>
    <t>징계 조치</t>
    <phoneticPr fontId="1" type="noConversion"/>
  </si>
  <si>
    <t>감사 시행 사업장</t>
    <phoneticPr fontId="1" type="noConversion"/>
  </si>
  <si>
    <t>독립성 목표 (최소 사외이사 비율 목표)</t>
    <phoneticPr fontId="1" type="noConversion"/>
  </si>
  <si>
    <t>겸직 제한 회사 수</t>
    <phoneticPr fontId="1" type="noConversion"/>
  </si>
  <si>
    <t>2023년 12월 31일 기준</t>
    <phoneticPr fontId="1" type="noConversion"/>
  </si>
  <si>
    <t>tCO2-eq</t>
    <phoneticPr fontId="1" type="noConversion"/>
  </si>
  <si>
    <t>신규 채용 비용</t>
    <phoneticPr fontId="1" type="noConversion"/>
  </si>
  <si>
    <t>내부 채용 (부서 이동)</t>
    <phoneticPr fontId="1" type="noConversion"/>
  </si>
  <si>
    <t>년</t>
  </si>
  <si>
    <t xml:space="preserve"> </t>
    <phoneticPr fontId="1" type="noConversion"/>
  </si>
  <si>
    <t>해당 없음</t>
  </si>
  <si>
    <t>유해화학물질 사용량</t>
  </si>
  <si>
    <t>재무 성과</t>
    <phoneticPr fontId="1" type="noConversion"/>
  </si>
  <si>
    <t>사업부문별 매출액</t>
    <phoneticPr fontId="1" type="noConversion"/>
  </si>
  <si>
    <t>1-1.</t>
    <phoneticPr fontId="1" type="noConversion"/>
  </si>
  <si>
    <t>1-2.</t>
    <phoneticPr fontId="1" type="noConversion"/>
  </si>
  <si>
    <t>1-3.</t>
    <phoneticPr fontId="1" type="noConversion"/>
  </si>
  <si>
    <t>경제적 성과 배분</t>
    <phoneticPr fontId="1" type="noConversion"/>
  </si>
  <si>
    <t>1-4.</t>
    <phoneticPr fontId="1" type="noConversion"/>
  </si>
  <si>
    <t>연구개발</t>
    <phoneticPr fontId="1" type="noConversion"/>
  </si>
  <si>
    <t>CEO-직원 보수 비율</t>
  </si>
  <si>
    <t>1-5.</t>
    <phoneticPr fontId="1" type="noConversion"/>
  </si>
  <si>
    <t>이사회 구성</t>
  </si>
  <si>
    <t>1-6.</t>
    <phoneticPr fontId="1" type="noConversion"/>
  </si>
  <si>
    <t>이사회 활동</t>
  </si>
  <si>
    <t>1-7.</t>
    <phoneticPr fontId="1" type="noConversion"/>
  </si>
  <si>
    <t>이사의 이사회 참석</t>
  </si>
  <si>
    <t>1-8.</t>
    <phoneticPr fontId="1" type="noConversion"/>
  </si>
  <si>
    <t>경영진 주식 보유 (2023)</t>
  </si>
  <si>
    <t>1-9.</t>
    <phoneticPr fontId="1" type="noConversion"/>
  </si>
  <si>
    <t>주요 주주 주식 보유 (2023)</t>
  </si>
  <si>
    <t>1-10.</t>
    <phoneticPr fontId="1" type="noConversion"/>
  </si>
  <si>
    <t>1-12.</t>
    <phoneticPr fontId="1" type="noConversion"/>
  </si>
  <si>
    <t>1-13.</t>
    <phoneticPr fontId="1" type="noConversion"/>
  </si>
  <si>
    <t>1-14.</t>
    <phoneticPr fontId="1" type="noConversion"/>
  </si>
  <si>
    <t>1-15.</t>
    <phoneticPr fontId="1" type="noConversion"/>
  </si>
  <si>
    <t>온실가스 (Scope 1, 2) 배출</t>
  </si>
  <si>
    <t>2-1.</t>
    <phoneticPr fontId="1" type="noConversion"/>
  </si>
  <si>
    <r>
      <t xml:space="preserve">금호석유화학 </t>
    </r>
    <r>
      <rPr>
        <sz val="12"/>
        <rFont val="맑은 고딕"/>
        <family val="3"/>
        <charset val="129"/>
        <scheme val="minor"/>
      </rPr>
      <t>｜ 별도 ESG 성과</t>
    </r>
    <phoneticPr fontId="1" type="noConversion"/>
  </si>
  <si>
    <t>온실가스 (Scope 3) 배출</t>
  </si>
  <si>
    <t>2-2.</t>
    <phoneticPr fontId="1" type="noConversion"/>
  </si>
  <si>
    <t>에너지 사용</t>
  </si>
  <si>
    <t>2-3.</t>
    <phoneticPr fontId="1" type="noConversion"/>
  </si>
  <si>
    <t>2-4.</t>
    <phoneticPr fontId="1" type="noConversion"/>
  </si>
  <si>
    <t>용수 취수 및 사용</t>
  </si>
  <si>
    <t>2-5.</t>
    <phoneticPr fontId="1" type="noConversion"/>
  </si>
  <si>
    <t>용수 리스크</t>
  </si>
  <si>
    <t>2-6.</t>
    <phoneticPr fontId="1" type="noConversion"/>
  </si>
  <si>
    <t>2-7.</t>
    <phoneticPr fontId="1" type="noConversion"/>
  </si>
  <si>
    <t>2-8.</t>
    <phoneticPr fontId="1" type="noConversion"/>
  </si>
  <si>
    <t>2-9.</t>
    <phoneticPr fontId="1" type="noConversion"/>
  </si>
  <si>
    <t>2-10.</t>
    <phoneticPr fontId="1" type="noConversion"/>
  </si>
  <si>
    <t>폐기물 관리</t>
  </si>
  <si>
    <t>2-11.</t>
    <phoneticPr fontId="1" type="noConversion"/>
  </si>
  <si>
    <t>원재료 사용</t>
    <phoneticPr fontId="1" type="noConversion"/>
  </si>
  <si>
    <t>2-12.</t>
    <phoneticPr fontId="1" type="noConversion"/>
  </si>
  <si>
    <t>환경경영시스템 인증</t>
  </si>
  <si>
    <t>2-13.</t>
    <phoneticPr fontId="1" type="noConversion"/>
  </si>
  <si>
    <t>2-14.</t>
    <phoneticPr fontId="1" type="noConversion"/>
  </si>
  <si>
    <t>환경 법규∙규정 위반</t>
  </si>
  <si>
    <t>2-15.</t>
    <phoneticPr fontId="1" type="noConversion"/>
  </si>
  <si>
    <t>2-16.</t>
    <phoneticPr fontId="1" type="noConversion"/>
  </si>
  <si>
    <t>2-17.</t>
    <phoneticPr fontId="1" type="noConversion"/>
  </si>
  <si>
    <t>(우측 버튼으로 영역 선택)</t>
    <phoneticPr fontId="1" type="noConversion"/>
  </si>
  <si>
    <t>3-1.</t>
    <phoneticPr fontId="1" type="noConversion"/>
  </si>
  <si>
    <t>직급∙직무별 다양성</t>
  </si>
  <si>
    <t>3-2.</t>
    <phoneticPr fontId="1" type="noConversion"/>
  </si>
  <si>
    <t>채용</t>
    <phoneticPr fontId="1" type="noConversion"/>
  </si>
  <si>
    <t>3-3.</t>
    <phoneticPr fontId="1" type="noConversion"/>
  </si>
  <si>
    <t>3-4.</t>
    <phoneticPr fontId="1" type="noConversion"/>
  </si>
  <si>
    <t>이직</t>
    <phoneticPr fontId="1" type="noConversion"/>
  </si>
  <si>
    <t>3-5.</t>
    <phoneticPr fontId="1" type="noConversion"/>
  </si>
  <si>
    <t>근속</t>
    <phoneticPr fontId="1" type="noConversion"/>
  </si>
  <si>
    <t>3-6.</t>
    <phoneticPr fontId="1" type="noConversion"/>
  </si>
  <si>
    <t>임직원 평가</t>
    <phoneticPr fontId="1" type="noConversion"/>
  </si>
  <si>
    <t>3-7.</t>
    <phoneticPr fontId="1" type="noConversion"/>
  </si>
  <si>
    <t>임직원 몰입도</t>
    <phoneticPr fontId="1" type="noConversion"/>
  </si>
  <si>
    <t>3-8.</t>
    <phoneticPr fontId="1" type="noConversion"/>
  </si>
  <si>
    <t>3-9.</t>
    <phoneticPr fontId="1" type="noConversion"/>
  </si>
  <si>
    <t>노사관계</t>
    <phoneticPr fontId="1" type="noConversion"/>
  </si>
  <si>
    <t>3-10.</t>
    <phoneticPr fontId="1" type="noConversion"/>
  </si>
  <si>
    <t>3-11.</t>
    <phoneticPr fontId="1" type="noConversion"/>
  </si>
  <si>
    <t>3-12.</t>
    <phoneticPr fontId="1" type="noConversion"/>
  </si>
  <si>
    <t>육아휴직</t>
    <phoneticPr fontId="1" type="noConversion"/>
  </si>
  <si>
    <t>3-13.</t>
    <phoneticPr fontId="1" type="noConversion"/>
  </si>
  <si>
    <t>안전보건경영시스템 인증</t>
  </si>
  <si>
    <t>안전보건 법규∙규정 위반</t>
  </si>
  <si>
    <t>3-14.</t>
    <phoneticPr fontId="1" type="noConversion"/>
  </si>
  <si>
    <t>임직원 건강 검진</t>
  </si>
  <si>
    <t>3-15.</t>
    <phoneticPr fontId="1" type="noConversion"/>
  </si>
  <si>
    <t>산업재해율</t>
  </si>
  <si>
    <t>3-16.</t>
    <phoneticPr fontId="1" type="noConversion"/>
  </si>
  <si>
    <t>3-17.</t>
    <phoneticPr fontId="1" type="noConversion"/>
  </si>
  <si>
    <t>인권영향평가</t>
  </si>
  <si>
    <t>3-18.</t>
    <phoneticPr fontId="1" type="noConversion"/>
  </si>
  <si>
    <t>3-19.</t>
    <phoneticPr fontId="1" type="noConversion"/>
  </si>
  <si>
    <t>공급망 현황</t>
  </si>
  <si>
    <t>3-20.</t>
    <phoneticPr fontId="1" type="noConversion"/>
  </si>
  <si>
    <t>공급망 지원</t>
  </si>
  <si>
    <t>3-21.</t>
    <phoneticPr fontId="1" type="noConversion"/>
  </si>
  <si>
    <t>사회공헌</t>
  </si>
  <si>
    <t>3-22.</t>
    <phoneticPr fontId="1" type="noConversion"/>
  </si>
  <si>
    <t>의결 안건</t>
  </si>
  <si>
    <t>보고 안건</t>
  </si>
  <si>
    <t>이사회 안건</t>
    <phoneticPr fontId="1" type="noConversion"/>
  </si>
  <si>
    <t>남성</t>
    <phoneticPr fontId="1" type="noConversion"/>
  </si>
  <si>
    <t>여성</t>
    <phoneticPr fontId="1" type="noConversion"/>
  </si>
  <si>
    <t>벌금∙과태료</t>
  </si>
  <si>
    <r>
      <t>윤리 법규</t>
    </r>
    <r>
      <rPr>
        <sz val="11"/>
        <rFont val="맑은 고딕"/>
        <family val="3"/>
        <charset val="129"/>
      </rPr>
      <t>∙규정 위반</t>
    </r>
    <r>
      <rPr>
        <sz val="11"/>
        <rFont val="맑은 고딕"/>
        <family val="3"/>
        <charset val="129"/>
        <scheme val="minor"/>
      </rPr>
      <t xml:space="preserve"> (2023년부터 공개)</t>
    </r>
    <phoneticPr fontId="1" type="noConversion"/>
  </si>
  <si>
    <t>재생 원재료 사용량</t>
    <phoneticPr fontId="1" type="noConversion"/>
  </si>
  <si>
    <t>전체 협력사</t>
    <phoneticPr fontId="1" type="noConversion"/>
  </si>
  <si>
    <t>교육 (일부 데이터 2023년부터 공개)</t>
    <phoneticPr fontId="1" type="noConversion"/>
  </si>
  <si>
    <t>2023년 12월 31일 기준 의결권이 있는 발행 주식 수 대비 비율, CEO 주식 7,000주</t>
    <phoneticPr fontId="1" type="noConversion"/>
  </si>
  <si>
    <t>2023년 12월 31일 기준 의결권이 있는 발행 주식 수 대비 비율, 등기이사 주식 2,190,470주</t>
    <phoneticPr fontId="1" type="noConversion"/>
  </si>
  <si>
    <t>2023년 12월 31일 기준 의결권이 있는 발행 주식 수 대비 비율, 국민연금 주식 2,647,546주</t>
    <phoneticPr fontId="1" type="noConversion"/>
  </si>
  <si>
    <t>2023년 12월 31일 기준 의결권이 있는 발행 주식 수 대비 비율, 창립일가 주식 7,618,208주</t>
    <phoneticPr fontId="1" type="noConversion"/>
  </si>
  <si>
    <t>협회 가입 (2023년부터 공개)</t>
    <phoneticPr fontId="1" type="noConversion"/>
  </si>
  <si>
    <t>총 에너지 사용량</t>
    <phoneticPr fontId="1" type="noConversion"/>
  </si>
  <si>
    <t>TJ</t>
    <phoneticPr fontId="1" type="noConversion"/>
  </si>
  <si>
    <t>2-5-1.</t>
    <phoneticPr fontId="1" type="noConversion"/>
  </si>
  <si>
    <t>2-5-2.</t>
    <phoneticPr fontId="1" type="noConversion"/>
  </si>
  <si>
    <t>2-5-3.</t>
    <phoneticPr fontId="1" type="noConversion"/>
  </si>
  <si>
    <t>2-5-4.</t>
    <phoneticPr fontId="1" type="noConversion"/>
  </si>
  <si>
    <t>2-5-5.</t>
    <phoneticPr fontId="1" type="noConversion"/>
  </si>
  <si>
    <t>2-5-6.</t>
    <phoneticPr fontId="1" type="noConversion"/>
  </si>
  <si>
    <t>2-5-7.</t>
    <phoneticPr fontId="1" type="noConversion"/>
  </si>
  <si>
    <t>2-5-8.</t>
    <phoneticPr fontId="1" type="noConversion"/>
  </si>
  <si>
    <t>제품 및 사업장 환경 인증 (2023년부터 공개)</t>
    <phoneticPr fontId="1" type="noConversion"/>
  </si>
  <si>
    <t>위험성 평가 수행 사업장 수</t>
    <phoneticPr fontId="1" type="noConversion"/>
  </si>
  <si>
    <t>2023년 수립</t>
    <phoneticPr fontId="1" type="noConversion"/>
  </si>
  <si>
    <t>만료건 제외</t>
    <phoneticPr fontId="1" type="noConversion"/>
  </si>
  <si>
    <t>등기이사 겸직 (사외이사)</t>
    <phoneticPr fontId="1" type="noConversion"/>
  </si>
  <si>
    <t>3개 이상 겸직 이사 수</t>
    <phoneticPr fontId="1" type="noConversion"/>
  </si>
  <si>
    <t>당사 외에 추가로 2개의 회사의 등기임원을 겸직하는 이사 수</t>
    <phoneticPr fontId="1" type="noConversion"/>
  </si>
  <si>
    <t>정책 결정 영향력 (2023년부터 공개)</t>
    <phoneticPr fontId="1" type="noConversion"/>
  </si>
  <si>
    <t>* 회사는 정치자금법 제6장 31조(기부의 제한)에 따라 특정 정당이나 정치인을 지지하거나 후원하지 않으며, 임직원에게 특정 정당이나 정치인을 지지강요하지 않음</t>
    <phoneticPr fontId="1" type="noConversion"/>
  </si>
  <si>
    <t>울산석유화학공단협의회</t>
    <phoneticPr fontId="1" type="noConversion"/>
  </si>
  <si>
    <t>한국석유화학협회</t>
    <phoneticPr fontId="1" type="noConversion"/>
  </si>
  <si>
    <t>상공회의소</t>
    <phoneticPr fontId="1" type="noConversion"/>
  </si>
  <si>
    <t>각 지역 상공회의소 납부금액 합산</t>
    <phoneticPr fontId="1" type="noConversion"/>
  </si>
  <si>
    <t>2024년 4월 기준 총 14개</t>
    <phoneticPr fontId="1" type="noConversion"/>
  </si>
  <si>
    <t>Gold 등급</t>
    <phoneticPr fontId="1" type="noConversion"/>
  </si>
  <si>
    <t>친환경 매출액</t>
    <phoneticPr fontId="1" type="noConversion"/>
  </si>
  <si>
    <t>공급망 ESG 관리 (일부 데이터 2023년부터 공개)</t>
    <phoneticPr fontId="1" type="noConversion"/>
  </si>
  <si>
    <t>평가 대상 업체</t>
    <phoneticPr fontId="1" type="noConversion"/>
  </si>
  <si>
    <t>평가 실시 업체</t>
    <phoneticPr fontId="1" type="noConversion"/>
  </si>
  <si>
    <t>시간/명</t>
  </si>
  <si>
    <t>시간</t>
  </si>
  <si>
    <t>시간</t>
    <phoneticPr fontId="1" type="noConversion"/>
  </si>
  <si>
    <t>총 안전교육 시간</t>
    <phoneticPr fontId="1" type="noConversion"/>
  </si>
  <si>
    <t>총 환경교육 시간</t>
    <phoneticPr fontId="1" type="noConversion"/>
  </si>
  <si>
    <t>사회공헌활동 시간</t>
  </si>
  <si>
    <t>안전환경 투자 (2023년부터 공개)</t>
    <phoneticPr fontId="1" type="noConversion"/>
  </si>
  <si>
    <t>안전환경 투자금</t>
    <phoneticPr fontId="1" type="noConversion"/>
  </si>
  <si>
    <t>3-16. (2023년부터 공개)\</t>
    <phoneticPr fontId="1" type="noConversion"/>
  </si>
  <si>
    <t>사회공헌활동 참가 임직원 수</t>
    <phoneticPr fontId="1" type="noConversion"/>
  </si>
  <si>
    <t>2023년부터 사고 정의 변경 및 세분화</t>
    <phoneticPr fontId="1" type="noConversion"/>
  </si>
  <si>
    <t>세금 납부</t>
    <phoneticPr fontId="1" type="noConversion"/>
  </si>
  <si>
    <t>윤리 제보 (2023년부터 공개)</t>
    <phoneticPr fontId="1" type="noConversion"/>
  </si>
  <si>
    <t>윤리 감사 (2023년부터 공개)</t>
    <phoneticPr fontId="1" type="noConversion"/>
  </si>
  <si>
    <t>임직원 현황</t>
    <phoneticPr fontId="1" type="noConversion"/>
  </si>
  <si>
    <t>2023년 수립</t>
  </si>
  <si>
    <t>주요 협회 가입비(금액 기준 상위 3개)</t>
    <phoneticPr fontId="1" type="noConversion"/>
  </si>
  <si>
    <t>동등급여</t>
    <phoneticPr fontId="1" type="noConversion"/>
  </si>
  <si>
    <t>2022년부터 실시</t>
    <phoneticPr fontId="1" type="noConversion"/>
  </si>
  <si>
    <t>12월 31일 기준</t>
    <phoneticPr fontId="1" type="noConversion"/>
  </si>
  <si>
    <t>보유 주식 수 2023년 12월 31일 기준, 주가 2023년 12월 28일 종가 기준(132,900원)</t>
  </si>
  <si>
    <t>보유 주식 수 2023년 12월 31일 기준, 주가 2023년 12월 28일 종가 기준(132,900원)</t>
    <phoneticPr fontId="1" type="noConversion"/>
  </si>
  <si>
    <t>육아휴직 사용 인원</t>
    <phoneticPr fontId="1" type="noConversion"/>
  </si>
  <si>
    <t>업무 복귀 후 12개월 이상 근무한 인원</t>
    <phoneticPr fontId="1" type="noConversion"/>
  </si>
  <si>
    <t>육아휴직 후 업무에 복귀한 인원</t>
    <phoneticPr fontId="1" type="noConversion"/>
  </si>
  <si>
    <t>산정 기준 변경으로 2021년 및 2022년 데이터 수정</t>
    <phoneticPr fontId="1" type="noConversion"/>
  </si>
  <si>
    <t>2023년 WRI의 데이터 업데이트로 여수 지역 물 스트레스가 high로 변경됨에 따라 비율이 증가함</t>
    <phoneticPr fontId="1" type="noConversion"/>
  </si>
  <si>
    <t>관리직</t>
    <phoneticPr fontId="1" type="noConversion"/>
  </si>
  <si>
    <t>비관리직</t>
    <phoneticPr fontId="1" type="noConversion"/>
  </si>
  <si>
    <t>몰입도 점수 (5점 만점)</t>
    <phoneticPr fontId="1" type="noConversion"/>
  </si>
  <si>
    <t>LTI</t>
    <phoneticPr fontId="1" type="noConversion"/>
  </si>
  <si>
    <t>OI</t>
    <phoneticPr fontId="1" type="noConversion"/>
  </si>
  <si>
    <t>TRI</t>
    <phoneticPr fontId="1" type="noConversion"/>
  </si>
  <si>
    <t>* 각 사별 ESG 관리 지표가 상이한 관계로 보고 범위에 특이사항이 있을 경우 별도로 표기하였음</t>
    <phoneticPr fontId="1" type="noConversion"/>
  </si>
  <si>
    <t>(보고 범위 : 연결 기준)</t>
    <phoneticPr fontId="1" type="noConversion"/>
  </si>
  <si>
    <t>(보고 범위 : 금호석유화학, 금호피앤비화학, 금호폴리켐, 금호티앤엘, 금호리조트, 금호개발상사)</t>
    <phoneticPr fontId="1" type="noConversion"/>
  </si>
  <si>
    <t>이직자 수</t>
    <phoneticPr fontId="1" type="noConversion"/>
  </si>
  <si>
    <t>자발적 이직자 수</t>
    <phoneticPr fontId="1" type="noConversion"/>
  </si>
  <si>
    <t>금호석유화학</t>
  </si>
  <si>
    <t>금호석유화학</t>
    <phoneticPr fontId="1" type="noConversion"/>
  </si>
  <si>
    <t>금호피앤비화학</t>
    <phoneticPr fontId="1" type="noConversion"/>
  </si>
  <si>
    <t>폴리켐</t>
    <phoneticPr fontId="1" type="noConversion"/>
  </si>
  <si>
    <t>티앤엘</t>
    <phoneticPr fontId="1" type="noConversion"/>
  </si>
  <si>
    <t>리조트</t>
    <phoneticPr fontId="1" type="noConversion"/>
  </si>
  <si>
    <t>개발상사</t>
    <phoneticPr fontId="1" type="noConversion"/>
  </si>
  <si>
    <t>연도</t>
  </si>
  <si>
    <t>겸직자 성명</t>
  </si>
  <si>
    <t>겸직 회사</t>
  </si>
  <si>
    <t>해당 연도 기준 나이</t>
  </si>
  <si>
    <t>고용 형태</t>
  </si>
  <si>
    <t>(30세 미만 / 30~50세 / 50세 이상)</t>
  </si>
  <si>
    <t>(정규직 / 비정규직)</t>
  </si>
  <si>
    <t>2021년</t>
    <phoneticPr fontId="25" type="noConversion"/>
  </si>
  <si>
    <t>박주형 부사장님</t>
    <phoneticPr fontId="25" type="noConversion"/>
  </si>
  <si>
    <t>석유화학, 폴리켐</t>
    <phoneticPr fontId="25" type="noConversion"/>
  </si>
  <si>
    <t>여</t>
  </si>
  <si>
    <t>2022년</t>
    <phoneticPr fontId="25" type="noConversion"/>
  </si>
  <si>
    <t>2023년</t>
    <phoneticPr fontId="25" type="noConversion"/>
  </si>
  <si>
    <t>박준경 총괄사장님</t>
    <phoneticPr fontId="25" type="noConversion"/>
  </si>
  <si>
    <t>석유화학, 폴리켐, 리조트</t>
    <phoneticPr fontId="25" type="noConversion"/>
  </si>
  <si>
    <t>남</t>
  </si>
  <si>
    <t>석유화학, 폴리켐, 개발상사</t>
    <phoneticPr fontId="25" type="noConversion"/>
  </si>
  <si>
    <t>피앤비</t>
    <phoneticPr fontId="1" type="noConversion"/>
  </si>
  <si>
    <t>드랍다운에서 선택</t>
  </si>
  <si>
    <t>박준경 사장님</t>
    <phoneticPr fontId="25" type="noConversion"/>
  </si>
  <si>
    <t>리조트,석유화학, 피앤비,폴리켐</t>
    <phoneticPr fontId="25" type="noConversion"/>
  </si>
  <si>
    <t>금호석유화학</t>
    <phoneticPr fontId="25" type="noConversion"/>
  </si>
  <si>
    <t>(등기임원)</t>
    <phoneticPr fontId="25" type="noConversion"/>
  </si>
  <si>
    <t>박준경 사장님</t>
  </si>
  <si>
    <t>박주형 부사장님</t>
  </si>
  <si>
    <t>고석범(기타비상무이사)</t>
    <phoneticPr fontId="25" type="noConversion"/>
  </si>
  <si>
    <t>개발, 코리아에너지, 철도솔라, 강원학교태양광, 영광백수, 금호페트로, 비를라카본코리아</t>
    <phoneticPr fontId="25" type="noConversion"/>
  </si>
  <si>
    <t>김민호(감사)</t>
    <phoneticPr fontId="25" type="noConversion"/>
  </si>
  <si>
    <t>피앤비, 미쓰이. 폴리켐, 리조트, 철도솔라, 강원학교태양광, 영광백수, 웨이하이</t>
    <phoneticPr fontId="25" type="noConversion"/>
  </si>
  <si>
    <t>박주형</t>
    <phoneticPr fontId="1" type="noConversion"/>
  </si>
  <si>
    <t>2021 겸직자</t>
    <phoneticPr fontId="1" type="noConversion"/>
  </si>
  <si>
    <t>석유</t>
    <phoneticPr fontId="1" type="noConversion"/>
  </si>
  <si>
    <t>ㅇ</t>
    <phoneticPr fontId="1" type="noConversion"/>
  </si>
  <si>
    <t>2022 겸직자</t>
    <phoneticPr fontId="1" type="noConversion"/>
  </si>
  <si>
    <t>2023 겸직자</t>
    <phoneticPr fontId="1" type="noConversion"/>
  </si>
  <si>
    <t>30~50세</t>
    <phoneticPr fontId="1" type="noConversion"/>
  </si>
  <si>
    <t xml:space="preserve">정규직 </t>
    <phoneticPr fontId="1" type="noConversion"/>
  </si>
  <si>
    <t>정규직</t>
    <phoneticPr fontId="1" type="noConversion"/>
  </si>
  <si>
    <t>연결</t>
    <phoneticPr fontId="1" type="noConversion"/>
  </si>
  <si>
    <t>석유화학</t>
    <phoneticPr fontId="1" type="noConversion"/>
  </si>
  <si>
    <t>건</t>
  </si>
  <si>
    <t>LTI (사고성재해)</t>
  </si>
  <si>
    <t>OI (직업성 질환)</t>
  </si>
  <si>
    <t>TRI (산업재해)</t>
  </si>
  <si>
    <t>1급 공정안전 사고</t>
  </si>
  <si>
    <t>근무일 (연간 소정 근무일수)</t>
    <phoneticPr fontId="25" type="noConversion"/>
  </si>
  <si>
    <t>일</t>
    <phoneticPr fontId="25" type="noConversion"/>
  </si>
  <si>
    <t>연간 총 근무시간</t>
    <phoneticPr fontId="25" type="noConversion"/>
  </si>
  <si>
    <t>시간</t>
    <phoneticPr fontId="25" type="noConversion"/>
  </si>
  <si>
    <t>LTIFR</t>
    <phoneticPr fontId="25" type="noConversion"/>
  </si>
  <si>
    <t>OIFR</t>
    <phoneticPr fontId="25" type="noConversion"/>
  </si>
  <si>
    <t>TRIFR</t>
    <phoneticPr fontId="25" type="noConversion"/>
  </si>
  <si>
    <t>총 임직원 수</t>
    <phoneticPr fontId="1" type="noConversion"/>
  </si>
  <si>
    <t>link</t>
    <phoneticPr fontId="1" type="noConversion"/>
  </si>
  <si>
    <r>
      <t xml:space="preserve">금호석유화학그룹 </t>
    </r>
    <r>
      <rPr>
        <sz val="12"/>
        <rFont val="맑은 고딕"/>
        <family val="3"/>
        <charset val="129"/>
        <scheme val="minor"/>
      </rPr>
      <t>｜ 연결 ESG 성과</t>
    </r>
    <phoneticPr fontId="1" type="noConversion"/>
  </si>
  <si>
    <t>1-11.</t>
    <phoneticPr fontId="1" type="noConversion"/>
  </si>
  <si>
    <t>담당 부서</t>
    <phoneticPr fontId="1" type="noConversion"/>
  </si>
  <si>
    <t>회계</t>
    <phoneticPr fontId="1" type="noConversion"/>
  </si>
  <si>
    <t>ㅇㅇ</t>
    <phoneticPr fontId="1" type="noConversion"/>
  </si>
  <si>
    <t>인재개발</t>
    <phoneticPr fontId="1" type="noConversion"/>
  </si>
  <si>
    <t>연구기획</t>
    <phoneticPr fontId="1" type="noConversion"/>
  </si>
  <si>
    <t>IR</t>
    <phoneticPr fontId="1" type="noConversion"/>
  </si>
  <si>
    <t>전략기획</t>
    <phoneticPr fontId="1" type="noConversion"/>
  </si>
  <si>
    <t>경영감사</t>
    <phoneticPr fontId="1" type="noConversion"/>
  </si>
  <si>
    <t>법무</t>
    <phoneticPr fontId="1" type="noConversion"/>
  </si>
  <si>
    <t>환경경영</t>
    <phoneticPr fontId="1" type="noConversion"/>
  </si>
  <si>
    <t>용수 취수량에서 폐수배출량 뺀 값</t>
    <phoneticPr fontId="1" type="noConversion"/>
  </si>
  <si>
    <t>ESG 경영관리</t>
    <phoneticPr fontId="1" type="noConversion"/>
  </si>
  <si>
    <t>기술기획</t>
    <phoneticPr fontId="1" type="noConversion"/>
  </si>
  <si>
    <t>환경경영, 안전보건</t>
    <phoneticPr fontId="1" type="noConversion"/>
  </si>
  <si>
    <t>환경 인증 제품(건자재) 매출액</t>
    <phoneticPr fontId="1" type="noConversion"/>
  </si>
  <si>
    <t>건자재기획개발</t>
    <phoneticPr fontId="1" type="noConversion"/>
  </si>
  <si>
    <t>REC 매출액</t>
    <phoneticPr fontId="1" type="noConversion"/>
  </si>
  <si>
    <t>2023년 이직퇴사자 : 95명</t>
    <phoneticPr fontId="1" type="noConversion"/>
  </si>
  <si>
    <t>2023년 자발적 이직퇴사자 : 65명</t>
    <phoneticPr fontId="1" type="noConversion"/>
  </si>
  <si>
    <t>사업보고서</t>
    <phoneticPr fontId="1" type="noConversion"/>
  </si>
  <si>
    <t>정기성과 평가대상 1,367명(2023)</t>
  </si>
  <si>
    <t>역량개발형 평가대상 1,367명(2023)</t>
  </si>
  <si>
    <t>다면성과 평가대상 898명(2023)</t>
  </si>
  <si>
    <t>동일직급 내 평가대상 1,367명(2023)</t>
  </si>
  <si>
    <t>2022년부터 임직원 자율 독서 장려 및 독서통신을 폐지하고 밀리의 서재 구독권으로 대체하여 교육 시간 실적이 감소(2023 임직원 총 교육시간 90,495)</t>
  </si>
  <si>
    <t>2023 임직원 총 교육 비용 2,413.638 백만원
2022 임직원 총 교육 비용 2,098.952 백만원
2021 임직원 총 교육 비용 1,803.703 백만원</t>
  </si>
  <si>
    <t>환경 교육 인원 : 535 명</t>
  </si>
  <si>
    <t>환경 교육 시간 : 4,930</t>
  </si>
  <si>
    <t>안전보건</t>
    <phoneticPr fontId="1" type="noConversion"/>
  </si>
  <si>
    <t>안전 교육 시간 : 32,247</t>
  </si>
  <si>
    <t>기본급</t>
    <phoneticPr fontId="1" type="noConversion"/>
  </si>
  <si>
    <t>전체 임직원 평균 기본급</t>
    <phoneticPr fontId="1" type="noConversion"/>
  </si>
  <si>
    <t>사업보고서 직원수와 동일한 기준으로 총액 확인 요청(2021~2023)</t>
    <phoneticPr fontId="1" type="noConversion"/>
  </si>
  <si>
    <t>남성 평균 기본급</t>
    <phoneticPr fontId="1" type="noConversion"/>
  </si>
  <si>
    <t>임원</t>
    <phoneticPr fontId="1" type="noConversion"/>
  </si>
  <si>
    <t>사업보고서 직원수와 동일한 기준으로 총액 확인 요청(2021~2023) 
*비관리직 : 일반직/연구직 대리 이하 &amp; 지원직 &amp; 운영직 &amp; 기술직 포함(비정규직도 포함)</t>
    <phoneticPr fontId="1" type="noConversion"/>
  </si>
  <si>
    <t>여성 평균 기본급</t>
    <phoneticPr fontId="1" type="noConversion"/>
  </si>
  <si>
    <t>연봉(기본급+성과급)</t>
    <phoneticPr fontId="1" type="noConversion"/>
  </si>
  <si>
    <t>전체 임직원 평균 연봉</t>
    <phoneticPr fontId="1" type="noConversion"/>
  </si>
  <si>
    <t>사업보고서와 동일한 기준으로 적용.(연도별 총액 확인 : 2021(156,068). 2022(203,598). 2023(145,781))</t>
    <phoneticPr fontId="1" type="noConversion"/>
  </si>
  <si>
    <t>남성 평균 연봉</t>
    <phoneticPr fontId="1" type="noConversion"/>
  </si>
  <si>
    <t>사업보고서와 동일한 기준으로 적용.(연도별 남성 총액 확인 : 2021(140,665). 2022(182,377). 2023(130,515))</t>
    <phoneticPr fontId="1" type="noConversion"/>
  </si>
  <si>
    <t>여성 평균 연봉</t>
    <phoneticPr fontId="1" type="noConversion"/>
  </si>
  <si>
    <t>사업보고서와 동일한 기준으로 적용.(연도별 여성 총액 사업보고서 확인 : 2021(15,402). 2022(21,221). 2023(15,266))</t>
    <phoneticPr fontId="1" type="noConversion"/>
  </si>
  <si>
    <t>3-16. 산업재해율 산정을 위한 RAW DATA</t>
    <phoneticPr fontId="1" type="noConversion"/>
  </si>
  <si>
    <t>우측 사고 기록표를 기준으로 2022년 2023년 산정</t>
    <phoneticPr fontId="1" type="noConversion"/>
  </si>
  <si>
    <t>임직원 연간 총 근무시간</t>
    <phoneticPr fontId="1" type="noConversion"/>
  </si>
  <si>
    <t>총 임직원수</t>
    <phoneticPr fontId="1" type="noConversion"/>
  </si>
  <si>
    <t>임직원 연간 근무일</t>
    <phoneticPr fontId="1" type="noConversion"/>
  </si>
  <si>
    <t>일</t>
    <phoneticPr fontId="1" type="noConversion"/>
  </si>
  <si>
    <t>임직원 일 근무시간</t>
    <phoneticPr fontId="1" type="noConversion"/>
  </si>
  <si>
    <t>(상주)협력사 연간 총 근무시간</t>
    <phoneticPr fontId="1" type="noConversion"/>
  </si>
  <si>
    <t>(상주)협력사 임직원 일별 근무인원</t>
    <phoneticPr fontId="1" type="noConversion"/>
  </si>
  <si>
    <t>(상주)협력사 임직원 연간 근무일</t>
    <phoneticPr fontId="1" type="noConversion"/>
  </si>
  <si>
    <t>(상주)협력사 임직원 일 근무시간</t>
    <phoneticPr fontId="1" type="noConversion"/>
  </si>
  <si>
    <t>임직원 사망 사고 건수</t>
  </si>
  <si>
    <t>임직원 산업재해 사고 건수</t>
  </si>
  <si>
    <t>임직원 경상해 사고 건수</t>
  </si>
  <si>
    <t>임직원 의료처치 사고 건수</t>
  </si>
  <si>
    <t>임직원 응급처치 사고 건수</t>
  </si>
  <si>
    <t>임직원 (질병으로 인한) 직업성 질환 건수(OI)</t>
  </si>
  <si>
    <t>임직원 사고성 재해 건수(LTI)</t>
  </si>
  <si>
    <t>임직원 산업재해 건수(TRI)</t>
  </si>
  <si>
    <t>화재ㆍ폭발ㆍ누출 사고로 인한 직접적 비용이 3천만원 이상 발생한 사고</t>
    <phoneticPr fontId="1" type="noConversion"/>
  </si>
  <si>
    <t>구매1 : 11, 구매2: 323, 구매3: 719</t>
    <phoneticPr fontId="1" type="noConversion"/>
  </si>
  <si>
    <t>구매1, 구매2, 구매3</t>
    <phoneticPr fontId="1" type="noConversion"/>
  </si>
  <si>
    <t>임직원 1급 공정안전 사고 건수(Process Safety Event _ Tier 1)</t>
  </si>
  <si>
    <t>구매1: 0, 구매2: 22, 구매3: 153</t>
    <phoneticPr fontId="1" type="noConversion"/>
  </si>
  <si>
    <t>1급공정안전사고율</t>
    <phoneticPr fontId="1" type="noConversion"/>
  </si>
  <si>
    <t>협력사 행동강령 서명 비율</t>
  </si>
  <si>
    <t>구매1: 11, 구매2: 0, 구매3: 719</t>
    <phoneticPr fontId="1" type="noConversion"/>
  </si>
  <si>
    <t>구매1: 10, 구매2: 74, 구매3: 26</t>
    <phoneticPr fontId="1" type="noConversion"/>
  </si>
  <si>
    <t>협력사 사망 사고 건수</t>
  </si>
  <si>
    <t>협력사 산업재해 사고 건수</t>
  </si>
  <si>
    <t>협력사 경상해 사고 건수</t>
  </si>
  <si>
    <t>1-&gt;0</t>
    <phoneticPr fontId="1" type="noConversion"/>
  </si>
  <si>
    <t>협력사 의료처치 사고 건수</t>
  </si>
  <si>
    <t>협력사 응급처치 사고 건수</t>
  </si>
  <si>
    <t>협력사 (질병으로 인한) 직업성 질환 건수(OI)</t>
  </si>
  <si>
    <t>협력사 사고성 재해 건수(LTI)</t>
  </si>
  <si>
    <t>협력사 산업재해 건수(TRI)</t>
  </si>
  <si>
    <t>협력사
(사내외 협력사)</t>
    <phoneticPr fontId="1" type="noConversion"/>
  </si>
  <si>
    <t>세무, 회계</t>
    <phoneticPr fontId="1" type="noConversion"/>
  </si>
  <si>
    <t>부서</t>
    <phoneticPr fontId="1" type="noConversion"/>
  </si>
  <si>
    <t>여수고무1</t>
    <phoneticPr fontId="1" type="noConversion"/>
  </si>
  <si>
    <t>여수고무2</t>
    <phoneticPr fontId="1" type="noConversion"/>
  </si>
  <si>
    <t>여수정밀화학</t>
    <phoneticPr fontId="1" type="noConversion"/>
  </si>
  <si>
    <t>여수에너지1</t>
    <phoneticPr fontId="1" type="noConversion"/>
  </si>
  <si>
    <t>여수에너지2</t>
    <phoneticPr fontId="1" type="noConversion"/>
  </si>
  <si>
    <t>울산 고무</t>
    <phoneticPr fontId="1" type="noConversion"/>
  </si>
  <si>
    <t>울산수지</t>
    <phoneticPr fontId="1" type="noConversion"/>
  </si>
  <si>
    <t>대전 연구소</t>
    <phoneticPr fontId="1" type="noConversion"/>
  </si>
  <si>
    <t>아산 CNT</t>
    <phoneticPr fontId="1" type="noConversion"/>
  </si>
  <si>
    <t>예산 건자재</t>
    <phoneticPr fontId="1" type="noConversion"/>
  </si>
  <si>
    <t>화성 단열재</t>
    <phoneticPr fontId="1" type="noConversion"/>
  </si>
  <si>
    <t>대기오염물질 배출</t>
    <phoneticPr fontId="1" type="noConversion"/>
  </si>
  <si>
    <t>안전환경
(화성, 아산, 예산 : 업무지원, 연구소: 연구지원)</t>
    <phoneticPr fontId="1" type="noConversion"/>
  </si>
  <si>
    <t>수질오염물질 배출</t>
    <phoneticPr fontId="1" type="noConversion"/>
  </si>
  <si>
    <t>유해화학물질 관리</t>
    <phoneticPr fontId="1" type="noConversion"/>
  </si>
  <si>
    <t>폐기물</t>
    <phoneticPr fontId="1" type="noConversion"/>
  </si>
  <si>
    <t>처리량</t>
    <phoneticPr fontId="1" type="noConversion"/>
  </si>
  <si>
    <t>참고사항</t>
    <phoneticPr fontId="1" type="noConversion"/>
  </si>
  <si>
    <t>환경경영팀 보고자료로 맞춤
발생량 X(11,419)</t>
    <phoneticPr fontId="1" type="noConversion"/>
  </si>
  <si>
    <t>환경경영팀 보고자료로 맞춤
발생량(8,043), 재활용량 X(7418)</t>
    <phoneticPr fontId="1" type="noConversion"/>
  </si>
  <si>
    <t>환경경영팀 보고자료로 맞춤
발생량 X(127)</t>
    <phoneticPr fontId="1" type="noConversion"/>
  </si>
  <si>
    <t>환경경영팀 보고 자료에는 내부 재활용하는 양이 빠져 있어서 차이가 존재. 환경정보 공개 시스템 상에서는 내부 재활용 양 포함
발생량, 재활용량X</t>
    <phoneticPr fontId="1" type="noConversion"/>
  </si>
  <si>
    <t>956.595.723</t>
    <phoneticPr fontId="1" type="noConversion"/>
  </si>
  <si>
    <t>여수고무1_재생 원재료의 경우 공정 내 재활용 하는 부분으로 제외</t>
    <phoneticPr fontId="1" type="noConversion"/>
  </si>
  <si>
    <t>에너지 발전 및 판매</t>
    <phoneticPr fontId="1" type="noConversion"/>
  </si>
  <si>
    <t>여수에너지 발전기술</t>
    <phoneticPr fontId="1" type="noConversion"/>
  </si>
  <si>
    <t>백만원</t>
    <phoneticPr fontId="1" type="noConversion"/>
  </si>
  <si>
    <t>용수 및 폐수</t>
    <phoneticPr fontId="1" type="noConversion"/>
  </si>
  <si>
    <t>생산기술, 발전기술</t>
    <phoneticPr fontId="1" type="noConversion"/>
  </si>
  <si>
    <t>용수 사용량 (용수 취수량에서 폐수 배출량 뺀 값)</t>
    <phoneticPr fontId="1" type="noConversion"/>
  </si>
  <si>
    <t>노동조합 가입 인원</t>
    <phoneticPr fontId="1" type="noConversion"/>
  </si>
  <si>
    <t>업무지원</t>
    <phoneticPr fontId="1" type="noConversion"/>
  </si>
  <si>
    <t>위험성 평가</t>
    <phoneticPr fontId="1" type="noConversion"/>
  </si>
  <si>
    <t>O</t>
    <phoneticPr fontId="1" type="noConversion"/>
  </si>
  <si>
    <t>시설소손 규모 900만원</t>
    <phoneticPr fontId="1" type="noConversion"/>
  </si>
  <si>
    <t>제보 조사</t>
    <phoneticPr fontId="1" type="noConversion"/>
  </si>
  <si>
    <t>내부 감사</t>
    <phoneticPr fontId="1" type="noConversion"/>
  </si>
  <si>
    <t>전사</t>
    <phoneticPr fontId="1" type="noConversion"/>
  </si>
  <si>
    <t>88.3 -&gt; 89.7</t>
    <phoneticPr fontId="1" type="noConversion"/>
  </si>
  <si>
    <r>
      <t xml:space="preserve">안전 교육 인원 : 1,330명 → </t>
    </r>
    <r>
      <rPr>
        <b/>
        <sz val="10"/>
        <color rgb="FF0000FF"/>
        <rFont val="맑은 고딕"/>
        <family val="3"/>
        <charset val="129"/>
        <scheme val="minor"/>
      </rPr>
      <t>1,357명</t>
    </r>
    <phoneticPr fontId="1" type="noConversion"/>
  </si>
  <si>
    <t>산업재해 신고 : 3건</t>
    <phoneticPr fontId="1" type="noConversion"/>
  </si>
  <si>
    <t>'23년 5번 항목 '경상해' 로 산정</t>
    <phoneticPr fontId="1" type="noConversion"/>
  </si>
  <si>
    <t>2022년의 경우 여수정밀화학 RTO 폭발사고로 인한 배관 복구 비용 규모 확인하여 3천만원 이상이라 1건으로 기록</t>
    <phoneticPr fontId="1" type="noConversion"/>
  </si>
  <si>
    <t>LTIR</t>
    <phoneticPr fontId="1" type="noConversion"/>
  </si>
  <si>
    <t>수치 추가 필요</t>
    <phoneticPr fontId="1" type="noConversion"/>
  </si>
  <si>
    <t>TRIR</t>
    <phoneticPr fontId="1" type="noConversion"/>
  </si>
  <si>
    <r>
      <t>2-&gt;3-&gt;</t>
    </r>
    <r>
      <rPr>
        <b/>
        <sz val="11"/>
        <color rgb="FF0000FF"/>
        <rFont val="맑은 고딕"/>
        <family val="3"/>
        <charset val="129"/>
        <scheme val="minor"/>
      </rPr>
      <t>2</t>
    </r>
    <phoneticPr fontId="1" type="noConversion"/>
  </si>
  <si>
    <t>'22년 3번 항목 A급이지만, 산업재해 X, 의료처치건임</t>
    <phoneticPr fontId="1" type="noConversion"/>
  </si>
  <si>
    <r>
      <t>0-&gt;3-&gt;</t>
    </r>
    <r>
      <rPr>
        <b/>
        <sz val="11"/>
        <color rgb="FF0000FF"/>
        <rFont val="맑은 고딕"/>
        <family val="3"/>
        <charset val="129"/>
        <scheme val="minor"/>
      </rPr>
      <t>4</t>
    </r>
    <phoneticPr fontId="1" type="noConversion"/>
  </si>
  <si>
    <r>
      <t>3-&gt;</t>
    </r>
    <r>
      <rPr>
        <b/>
        <sz val="11"/>
        <color rgb="FF0000FF"/>
        <rFont val="맑은 고딕"/>
        <family val="3"/>
        <charset val="129"/>
        <scheme val="minor"/>
      </rPr>
      <t>2</t>
    </r>
    <phoneticPr fontId="1" type="noConversion"/>
  </si>
  <si>
    <t>2023년부터 사고 정의 재정립</t>
    <phoneticPr fontId="1" type="noConversion"/>
  </si>
  <si>
    <t>2023년부터 사고 정의 재정립, 해당 정의 적용으로 2022년 데이터 정정</t>
    <phoneticPr fontId="1" type="noConversion"/>
  </si>
  <si>
    <t>보고 범위 확대로 2021년 및 2022년 데이터 정정</t>
    <phoneticPr fontId="1" type="noConversion"/>
  </si>
  <si>
    <t>Kumho Resort</t>
    <phoneticPr fontId="1" type="noConversion"/>
  </si>
  <si>
    <t>Kumho T&amp;L</t>
    <phoneticPr fontId="1" type="noConversion"/>
  </si>
  <si>
    <t>Kumho Polychem</t>
    <phoneticPr fontId="1" type="noConversion"/>
  </si>
  <si>
    <t>Kumho P&amp;B Chemicals</t>
    <phoneticPr fontId="1" type="noConversion"/>
  </si>
  <si>
    <t>Kumho Petrochemical</t>
    <phoneticPr fontId="1" type="noConversion"/>
  </si>
  <si>
    <t>Kumho Trading</t>
    <phoneticPr fontId="1" type="noConversion"/>
  </si>
  <si>
    <t>Consolidated</t>
    <phoneticPr fontId="1" type="noConversion"/>
  </si>
  <si>
    <t>Separate</t>
    <phoneticPr fontId="1" type="noConversion"/>
  </si>
  <si>
    <t>Appendix</t>
    <phoneticPr fontId="1" type="noConversion"/>
  </si>
  <si>
    <t>Kumho Petrochemical Sustainability Report 2023 ESG Data Pack Table of Contents</t>
    <phoneticPr fontId="1" type="noConversion"/>
  </si>
  <si>
    <t>Definitions and Calculation Standards of Key Metrics</t>
    <phoneticPr fontId="1" type="noConversion"/>
  </si>
  <si>
    <t>Integrated ESG performance</t>
    <phoneticPr fontId="1" type="noConversion"/>
  </si>
  <si>
    <t>1. Economic and Governance Performance</t>
    <phoneticPr fontId="1" type="noConversion"/>
  </si>
  <si>
    <r>
      <t xml:space="preserve">Kumho Petrochemical </t>
    </r>
    <r>
      <rPr>
        <sz val="12"/>
        <rFont val="맑은 고딕"/>
        <family val="3"/>
        <charset val="129"/>
        <scheme val="minor"/>
      </rPr>
      <t>｜ Separate ESG Performance</t>
    </r>
    <phoneticPr fontId="1" type="noConversion"/>
  </si>
  <si>
    <t>2. Environmental Performance</t>
    <phoneticPr fontId="1" type="noConversion"/>
  </si>
  <si>
    <t>3. Social Performance</t>
    <phoneticPr fontId="1" type="noConversion"/>
  </si>
  <si>
    <t>Distribution of Economic 
Performance</t>
    <phoneticPr fontId="1" type="noConversion"/>
  </si>
  <si>
    <t>Shareholder &amp; investor</t>
    <phoneticPr fontId="1" type="noConversion"/>
  </si>
  <si>
    <t>Financial Performance</t>
    <phoneticPr fontId="1" type="noConversion"/>
  </si>
  <si>
    <t>Unit</t>
  </si>
  <si>
    <t>Unit</t>
    <phoneticPr fontId="1" type="noConversion"/>
  </si>
  <si>
    <t>온실가스 배출 원Unit</t>
  </si>
  <si>
    <t>에너지 사용 원Unit</t>
  </si>
  <si>
    <t>Unit 절사로 인해 합계 차이 발생</t>
  </si>
  <si>
    <t>KRW 1 million</t>
  </si>
  <si>
    <t>Assets</t>
    <phoneticPr fontId="1" type="noConversion"/>
  </si>
  <si>
    <t>Liabilities</t>
    <phoneticPr fontId="1" type="noConversion"/>
  </si>
  <si>
    <t>Equity</t>
    <phoneticPr fontId="1" type="noConversion"/>
  </si>
  <si>
    <t>Revenue</t>
    <phoneticPr fontId="1" type="noConversion"/>
  </si>
  <si>
    <t>Operating profit</t>
    <phoneticPr fontId="1" type="noConversion"/>
  </si>
  <si>
    <t>KRW 1 million</t>
    <phoneticPr fontId="1" type="noConversion"/>
  </si>
  <si>
    <t>KRW 1 million</t>
    <phoneticPr fontId="1" type="noConversion"/>
  </si>
  <si>
    <t>Note</t>
    <phoneticPr fontId="1" type="noConversion"/>
  </si>
  <si>
    <t>Category</t>
    <phoneticPr fontId="1" type="noConversion"/>
  </si>
  <si>
    <t>Synthetic Rubbers</t>
    <phoneticPr fontId="1" type="noConversion"/>
  </si>
  <si>
    <t>Synthetic Resins</t>
    <phoneticPr fontId="1" type="noConversion"/>
  </si>
  <si>
    <t>Specialty Chemicals</t>
    <phoneticPr fontId="1" type="noConversion"/>
  </si>
  <si>
    <t>Others</t>
  </si>
  <si>
    <t>Others</t>
    <phoneticPr fontId="1" type="noConversion"/>
  </si>
  <si>
    <t>Employee</t>
    <phoneticPr fontId="1" type="noConversion"/>
  </si>
  <si>
    <t>Government</t>
    <phoneticPr fontId="1" type="noConversion"/>
  </si>
  <si>
    <t>Local community</t>
    <phoneticPr fontId="1" type="noConversion"/>
  </si>
  <si>
    <t>Total</t>
    <phoneticPr fontId="1" type="noConversion"/>
  </si>
  <si>
    <t>Dividends</t>
    <phoneticPr fontId="1" type="noConversion"/>
  </si>
  <si>
    <t>Interest rate cost</t>
    <phoneticPr fontId="1" type="noConversion"/>
  </si>
  <si>
    <t>Pay</t>
    <phoneticPr fontId="1" type="noConversion"/>
  </si>
  <si>
    <t>Welfare benefits</t>
    <phoneticPr fontId="1" type="noConversion"/>
  </si>
  <si>
    <t>Corporate tax</t>
    <phoneticPr fontId="1" type="noConversion"/>
  </si>
  <si>
    <t>Donations</t>
    <phoneticPr fontId="1" type="noConversion"/>
  </si>
  <si>
    <t>Research&amp;Development</t>
    <phoneticPr fontId="1" type="noConversion"/>
  </si>
  <si>
    <t>No. of R&amp;D employees</t>
    <phoneticPr fontId="1" type="noConversion"/>
  </si>
  <si>
    <t>Person</t>
    <phoneticPr fontId="1" type="noConversion"/>
  </si>
  <si>
    <t>EA</t>
    <phoneticPr fontId="1" type="noConversion"/>
  </si>
  <si>
    <t>Intellectual property rights</t>
    <phoneticPr fontId="1" type="noConversion"/>
  </si>
  <si>
    <t>R&amp;D investment costs</t>
    <phoneticPr fontId="1" type="noConversion"/>
  </si>
  <si>
    <t>Total CEO compensation</t>
    <phoneticPr fontId="1" type="noConversion"/>
  </si>
  <si>
    <t>Ratio of CEO compensation to median employee salary</t>
    <phoneticPr fontId="1" type="noConversion"/>
  </si>
  <si>
    <t>Ratio of CEO compensation to average employee salary</t>
    <phoneticPr fontId="1" type="noConversion"/>
  </si>
  <si>
    <t>Revenue by Business</t>
    <phoneticPr fontId="1" type="noConversion"/>
  </si>
  <si>
    <t>BOD Composition</t>
    <phoneticPr fontId="1" type="noConversion"/>
  </si>
  <si>
    <t>Association Membership (Data disclosure from 2023 onwards)</t>
    <phoneticPr fontId="1" type="noConversion"/>
  </si>
  <si>
    <t>Whistleblowing Investigation</t>
    <phoneticPr fontId="1" type="noConversion"/>
  </si>
  <si>
    <t>GHG (Scope 1, 2) Emissions</t>
    <phoneticPr fontId="1" type="noConversion"/>
  </si>
  <si>
    <t>GHG (Scope 3) Emissions</t>
    <phoneticPr fontId="1" type="noConversion"/>
  </si>
  <si>
    <t>Energy Generation and Sales</t>
    <phoneticPr fontId="1" type="noConversion"/>
  </si>
  <si>
    <t>Water Withdrawal and Consumption</t>
    <phoneticPr fontId="1" type="noConversion"/>
  </si>
  <si>
    <t>Water Risk</t>
    <phoneticPr fontId="1" type="noConversion"/>
  </si>
  <si>
    <t>Effluent</t>
    <phoneticPr fontId="1" type="noConversion"/>
  </si>
  <si>
    <t>Air Pollutants Emissions</t>
    <phoneticPr fontId="1" type="noConversion"/>
  </si>
  <si>
    <t>Water Pollutants Emissions</t>
    <phoneticPr fontId="1" type="noConversion"/>
  </si>
  <si>
    <t>Hazardous Chemical Substances Management</t>
    <phoneticPr fontId="1" type="noConversion"/>
  </si>
  <si>
    <t>Waste Management</t>
    <phoneticPr fontId="1" type="noConversion"/>
  </si>
  <si>
    <t>Raw Material Usage</t>
    <phoneticPr fontId="1" type="noConversion"/>
  </si>
  <si>
    <t>Violations of Environmental Laws and Regulations</t>
    <phoneticPr fontId="1" type="noConversion"/>
  </si>
  <si>
    <t>Diversity by Position and Job Role</t>
    <phoneticPr fontId="1" type="noConversion"/>
  </si>
  <si>
    <t>Performance Evaluation</t>
    <phoneticPr fontId="1" type="noConversion"/>
  </si>
  <si>
    <t>Employee Training (Some data disclosure from 2023 onwards)</t>
    <phoneticPr fontId="1" type="noConversion"/>
  </si>
  <si>
    <t>Labor-Management Relations</t>
    <phoneticPr fontId="1" type="noConversion"/>
  </si>
  <si>
    <t>Equal Pay</t>
    <phoneticPr fontId="1" type="noConversion"/>
  </si>
  <si>
    <t>Parental Leave</t>
    <phoneticPr fontId="1" type="noConversion"/>
  </si>
  <si>
    <t>Occupational Health and Safety Management System</t>
    <phoneticPr fontId="1" type="noConversion"/>
  </si>
  <si>
    <t>Violation of Health 
and Safety Laws 
and Regulations</t>
    <phoneticPr fontId="1" type="noConversion"/>
  </si>
  <si>
    <t>Occupational Accident Rate</t>
    <phoneticPr fontId="1" type="noConversion"/>
  </si>
  <si>
    <t>Supply Chain</t>
    <phoneticPr fontId="1" type="noConversion"/>
  </si>
  <si>
    <t>Total no. of directors</t>
    <phoneticPr fontId="1" type="noConversion"/>
  </si>
  <si>
    <t>Time</t>
    <phoneticPr fontId="1" type="noConversion"/>
  </si>
  <si>
    <t>Cumulative no. of patent registrations</t>
    <phoneticPr fontId="1" type="noConversion"/>
  </si>
  <si>
    <t>No. of new patent registrations</t>
    <phoneticPr fontId="1" type="noConversion"/>
  </si>
  <si>
    <t>No. of new patent applications</t>
    <phoneticPr fontId="1" type="noConversion"/>
  </si>
  <si>
    <t>Diversity</t>
    <phoneticPr fontId="1" type="noConversion"/>
  </si>
  <si>
    <t>Independence</t>
    <phoneticPr fontId="1" type="noConversion"/>
  </si>
  <si>
    <t>Ratio of female directors</t>
    <phoneticPr fontId="1" type="noConversion"/>
  </si>
  <si>
    <t>Ratio of independent directors in the BOD</t>
    <phoneticPr fontId="1" type="noConversion"/>
  </si>
  <si>
    <t>No. of directors holding three or more concurrent positions</t>
    <phoneticPr fontId="1" type="noConversion"/>
  </si>
  <si>
    <t>No. of companies with limits on concurrent directorships</t>
    <phoneticPr fontId="1" type="noConversion"/>
  </si>
  <si>
    <t>Objective of independence (goal for minimum independent director ratio)</t>
    <phoneticPr fontId="1" type="noConversion"/>
  </si>
  <si>
    <t>As of December 31st</t>
    <phoneticPr fontId="1" type="noConversion"/>
  </si>
  <si>
    <t>Established in 2023</t>
    <phoneticPr fontId="1" type="noConversion"/>
  </si>
  <si>
    <t>No. of directors concurrently serving as registered executives in two additional companies, aside from ours</t>
    <phoneticPr fontId="1" type="noConversion"/>
  </si>
  <si>
    <t>Case</t>
    <phoneticPr fontId="1" type="noConversion"/>
  </si>
  <si>
    <t>BOD Activities</t>
    <phoneticPr fontId="1" type="noConversion"/>
  </si>
  <si>
    <t>Reporting item</t>
    <phoneticPr fontId="1" type="noConversion"/>
  </si>
  <si>
    <t>Resolution item</t>
    <phoneticPr fontId="1" type="noConversion"/>
  </si>
  <si>
    <t>BOD meeting</t>
    <phoneticPr fontId="1" type="noConversion"/>
  </si>
  <si>
    <t>BOD agenda</t>
    <phoneticPr fontId="1" type="noConversion"/>
  </si>
  <si>
    <t>Established in 2023</t>
    <phoneticPr fontId="1" type="noConversion"/>
  </si>
  <si>
    <t>Board attendance rate</t>
    <phoneticPr fontId="1" type="noConversion"/>
  </si>
  <si>
    <t>Average attendance rate</t>
    <phoneticPr fontId="1" type="noConversion"/>
  </si>
  <si>
    <t>Attendance rate of executive directors</t>
    <phoneticPr fontId="1" type="noConversion"/>
  </si>
  <si>
    <t>Attendance rate of independent directors</t>
    <phoneticPr fontId="1" type="noConversion"/>
  </si>
  <si>
    <t>Individual minimum attendance requirement for directors</t>
    <phoneticPr fontId="1" type="noConversion"/>
  </si>
  <si>
    <t>Directors' Board Attendance</t>
    <phoneticPr fontId="1" type="noConversion"/>
  </si>
  <si>
    <t>Executive Shareholding (2023)</t>
    <phoneticPr fontId="1" type="noConversion"/>
  </si>
  <si>
    <t>Directors of management committee excluding the CEO</t>
    <phoneticPr fontId="1" type="noConversion"/>
  </si>
  <si>
    <t>Jong-hoon Baek</t>
    <phoneticPr fontId="1" type="noConversion"/>
  </si>
  <si>
    <t>Jun-kyung Park</t>
    <phoneticPr fontId="1" type="noConversion"/>
  </si>
  <si>
    <t>Young-do Koh</t>
    <phoneticPr fontId="1" type="noConversion"/>
  </si>
  <si>
    <t>Shareholdings (shares)</t>
    <phoneticPr fontId="1" type="noConversion"/>
  </si>
  <si>
    <t>Shareholding size (times base salary)</t>
    <phoneticPr fontId="1" type="noConversion"/>
  </si>
  <si>
    <t>No. of company shares held as of December 31, 2023, based on the closing price of December 28, 2023 (132,900 KRW)</t>
  </si>
  <si>
    <t>No. of company shares held as of December 31, 2023, based on the closing price of December 28, 2023 (132,900 KRW)</t>
    <phoneticPr fontId="1" type="noConversion"/>
  </si>
  <si>
    <t>Share (%)</t>
    <phoneticPr fontId="1" type="noConversion"/>
  </si>
  <si>
    <t>Major Shareholder Shareholding (2023)</t>
    <phoneticPr fontId="1" type="noConversion"/>
  </si>
  <si>
    <t>Registered directors</t>
    <phoneticPr fontId="1" type="noConversion"/>
  </si>
  <si>
    <t>Government and public institutions excluding National Pension Service</t>
    <phoneticPr fontId="1" type="noConversion"/>
  </si>
  <si>
    <t>Founding family</t>
    <phoneticPr fontId="1" type="noConversion"/>
  </si>
  <si>
    <t>Ratio of voting shares as of December 31, 2023; 7,000 shares of CEO</t>
    <phoneticPr fontId="1" type="noConversion"/>
  </si>
  <si>
    <t>Ratio of voting shares as of December 31, 2023; 2,190,470 shares of registered directors</t>
    <phoneticPr fontId="1" type="noConversion"/>
  </si>
  <si>
    <t>Ratio of voting shares as of December 31, 2023; 7,618,208 shares of founding family</t>
    <phoneticPr fontId="1" type="noConversion"/>
  </si>
  <si>
    <t>Political campaign, organization, candidate</t>
    <phoneticPr fontId="1" type="noConversion"/>
  </si>
  <si>
    <t>Other contributions</t>
    <phoneticPr fontId="1" type="noConversion"/>
  </si>
  <si>
    <t>* The company does not support or sponsor specific political parties or politicians in accordance with Chapter 6, Article 31 of the Political Fund Act (Limitation on Contributions), nor does it coerce its employees to support specific political parties or politicians</t>
    <phoneticPr fontId="1" type="noConversion"/>
  </si>
  <si>
    <t>Total association membership fee</t>
    <phoneticPr fontId="1" type="noConversion"/>
  </si>
  <si>
    <t>Major association membership fees (top 3 in terms of amount)</t>
    <phoneticPr fontId="1" type="noConversion"/>
  </si>
  <si>
    <t>Ulsan Petrochemical Complex Council</t>
    <phoneticPr fontId="1" type="noConversion"/>
  </si>
  <si>
    <t>Korea Petrochemical Industry Association</t>
    <phoneticPr fontId="1" type="noConversion"/>
  </si>
  <si>
    <t>Chamber of Commerce and Industry</t>
    <phoneticPr fontId="1" type="noConversion"/>
  </si>
  <si>
    <t>Total payments to each regional Chamber of Commerce and Industry</t>
    <phoneticPr fontId="1" type="noConversion"/>
  </si>
  <si>
    <t>Reports received</t>
    <phoneticPr fontId="1" type="noConversion"/>
  </si>
  <si>
    <t>Reports handled</t>
    <phoneticPr fontId="1" type="noConversion"/>
  </si>
  <si>
    <t>Disciplinary actions</t>
    <phoneticPr fontId="1" type="noConversion"/>
  </si>
  <si>
    <t>Internal Audit</t>
    <phoneticPr fontId="1" type="noConversion"/>
  </si>
  <si>
    <t>Conduct of audits</t>
    <phoneticPr fontId="1" type="noConversion"/>
  </si>
  <si>
    <t>No. of breaches</t>
    <phoneticPr fontId="1" type="noConversion"/>
  </si>
  <si>
    <t>Fines·penalties</t>
    <phoneticPr fontId="1" type="noConversion"/>
  </si>
  <si>
    <t>Internal audits were not conducted at Kumho Petrochemical due to investigations and internal audits within subsidiaries in 2021</t>
    <phoneticPr fontId="1" type="noConversion"/>
  </si>
  <si>
    <t>Scope 1 emissions</t>
    <phoneticPr fontId="1" type="noConversion"/>
  </si>
  <si>
    <t>Scope 2 emissions</t>
    <phoneticPr fontId="1" type="noConversion"/>
  </si>
  <si>
    <t>tCO2-eq/KRW 1 billion</t>
    <phoneticPr fontId="1" type="noConversion"/>
  </si>
  <si>
    <t>GHG (Scope 1, Scope 2) emissions</t>
    <phoneticPr fontId="1" type="noConversion"/>
  </si>
  <si>
    <t>GHG emissions per unit intensity</t>
    <phoneticPr fontId="1" type="noConversion"/>
  </si>
  <si>
    <t>The data for 2021 and 2022 was revised due to the enhancement of the Scope 3 measurement methodology</t>
    <phoneticPr fontId="1" type="noConversion"/>
  </si>
  <si>
    <t>Total energy consumed</t>
    <phoneticPr fontId="1" type="noConversion"/>
  </si>
  <si>
    <t>GHG (Scope 3) emissions</t>
    <phoneticPr fontId="1" type="noConversion"/>
  </si>
  <si>
    <t>General energy consumed</t>
    <phoneticPr fontId="1" type="noConversion"/>
  </si>
  <si>
    <t>Direct energy</t>
    <phoneticPr fontId="1" type="noConversion"/>
  </si>
  <si>
    <t>Indirect energy</t>
    <phoneticPr fontId="1" type="noConversion"/>
  </si>
  <si>
    <t>Gasoline</t>
    <phoneticPr fontId="1" type="noConversion"/>
  </si>
  <si>
    <t>Diesel</t>
    <phoneticPr fontId="1" type="noConversion"/>
  </si>
  <si>
    <t>Coal</t>
  </si>
  <si>
    <t>Electricity</t>
  </si>
  <si>
    <t>Steam</t>
  </si>
  <si>
    <t>Renewable energy consumed</t>
    <phoneticPr fontId="1" type="noConversion"/>
  </si>
  <si>
    <t>TJ/KRW 1 billion</t>
    <phoneticPr fontId="1" type="noConversion"/>
  </si>
  <si>
    <t>Water withdrawn</t>
    <phoneticPr fontId="1" type="noConversion"/>
  </si>
  <si>
    <t>Water supply</t>
    <phoneticPr fontId="1" type="noConversion"/>
  </si>
  <si>
    <t>Groundwater</t>
    <phoneticPr fontId="1" type="noConversion"/>
  </si>
  <si>
    <t>Industrial water</t>
    <phoneticPr fontId="1" type="noConversion"/>
  </si>
  <si>
    <t>m³/KRW 1 billion</t>
    <phoneticPr fontId="1" type="noConversion"/>
  </si>
  <si>
    <t>Water consumed</t>
    <phoneticPr fontId="1" type="noConversion"/>
  </si>
  <si>
    <t>Water recycled</t>
    <phoneticPr fontId="1" type="noConversion"/>
  </si>
  <si>
    <t>Energy sales</t>
    <phoneticPr fontId="1" type="noConversion"/>
  </si>
  <si>
    <t>Energy generation</t>
    <phoneticPr fontId="1" type="noConversion"/>
  </si>
  <si>
    <t xml:space="preserve">General energy </t>
    <phoneticPr fontId="1" type="noConversion"/>
  </si>
  <si>
    <t>Renewable energy</t>
    <phoneticPr fontId="1" type="noConversion"/>
  </si>
  <si>
    <t>Electricity</t>
    <phoneticPr fontId="1" type="noConversion"/>
  </si>
  <si>
    <t>Steam</t>
    <phoneticPr fontId="1" type="noConversion"/>
  </si>
  <si>
    <t>Headquarters Water Withdrawal and Consumption (Data disclosure from 2023 onwards)</t>
    <phoneticPr fontId="1" type="noConversion"/>
  </si>
  <si>
    <t>Violation of Ethical Management 
Laws and Regulations (Data disclosure from 2023 onwards)</t>
    <phoneticPr fontId="1" type="noConversion"/>
  </si>
  <si>
    <t>Central R&amp;BD Center Water Withdrawal and Consumption (Data disclosure from 2023 onwards)</t>
    <phoneticPr fontId="1" type="noConversion"/>
  </si>
  <si>
    <t>Yeosu Plants Water Withdrawal and Consumption (Data disclosure from 2023 onwards)</t>
    <phoneticPr fontId="1" type="noConversion"/>
  </si>
  <si>
    <t>The five plants in Yeosu are provided with water through the Yeosu Energy Plant and are reported as the sum of the five plants (Yeosu Synthetic Rubber Plant 1, Yeosu Synthetic Rubber Plant  2, Yeosu Specialty Chemicals Plant, Yeosu Energy Plant 1, Yeosu Energy Plant 2)</t>
    <phoneticPr fontId="1" type="noConversion"/>
  </si>
  <si>
    <t>Ulsan Synthetic Rubber Plant Water Withdrawal and Consumption (Data disclosure from 2023 onwards)</t>
    <phoneticPr fontId="1" type="noConversion"/>
  </si>
  <si>
    <t>Ulsan Synthetic Resins Plant Water Withdrawal and Consumption (Data disclosure from 2023 onwards)</t>
    <phoneticPr fontId="1" type="noConversion"/>
  </si>
  <si>
    <t>Asan CNT Plant Water Withdrawal and Consumption (Data disclosure from 2023 onwards)</t>
    <phoneticPr fontId="1" type="noConversion"/>
  </si>
  <si>
    <t>Yesan Building Materials Plant Water Withdrawal and Consumption (Data disclosure from 2023 onwards)</t>
    <phoneticPr fontId="1" type="noConversion"/>
  </si>
  <si>
    <t>Hwaseong Foam Plant Water Withdrawal and Consumption (Data disclosure from 2023 onwards)</t>
    <phoneticPr fontId="1" type="noConversion"/>
  </si>
  <si>
    <t>Water consumption rate in water-stressed areas</t>
    <phoneticPr fontId="1" type="noConversion"/>
  </si>
  <si>
    <t>Water withdrawal rate in water-stressed areas</t>
    <phoneticPr fontId="1" type="noConversion"/>
  </si>
  <si>
    <t>With the update of WRI data in 2023, water stress in the Yeosu area was upgraded to 'high', resulting in an increase in the ratio</t>
    <phoneticPr fontId="1" type="noConversion"/>
  </si>
  <si>
    <t>Effluent discharged</t>
    <phoneticPr fontId="1" type="noConversion"/>
  </si>
  <si>
    <t xml:space="preserve">Effluent discharged per unit intensity </t>
    <phoneticPr fontId="1" type="noConversion"/>
  </si>
  <si>
    <t>Reported since 2022</t>
    <phoneticPr fontId="1" type="noConversion"/>
  </si>
  <si>
    <t>Replaced by TOC starting in 2022</t>
    <phoneticPr fontId="1" type="noConversion"/>
  </si>
  <si>
    <t>General waste + Hazardous waste</t>
    <phoneticPr fontId="1" type="noConversion"/>
  </si>
  <si>
    <t>General waste</t>
    <phoneticPr fontId="1" type="noConversion"/>
  </si>
  <si>
    <t>Hazardous waste</t>
    <phoneticPr fontId="1" type="noConversion"/>
  </si>
  <si>
    <t>Total waste generated</t>
    <phoneticPr fontId="1" type="noConversion"/>
  </si>
  <si>
    <t>Total waste recycled</t>
    <phoneticPr fontId="1" type="noConversion"/>
  </si>
  <si>
    <t>Rate of total waste recycled</t>
    <phoneticPr fontId="1" type="noConversion"/>
  </si>
  <si>
    <t>Total waste treated</t>
    <phoneticPr fontId="1" type="noConversion"/>
  </si>
  <si>
    <t>Incineration</t>
  </si>
  <si>
    <t>Landfill</t>
  </si>
  <si>
    <t>Others</t>
    <phoneticPr fontId="1" type="noConversion"/>
  </si>
  <si>
    <t>General waste treated</t>
    <phoneticPr fontId="1" type="noConversion"/>
  </si>
  <si>
    <t>Hazardous waste treated</t>
    <phoneticPr fontId="1" type="noConversion"/>
  </si>
  <si>
    <t>General waste generated</t>
    <phoneticPr fontId="1" type="noConversion"/>
  </si>
  <si>
    <t>General waste recycled</t>
    <phoneticPr fontId="1" type="noConversion"/>
  </si>
  <si>
    <t>Rate of general waste recycled</t>
    <phoneticPr fontId="1" type="noConversion"/>
  </si>
  <si>
    <t>Hazardous waste generated</t>
    <phoneticPr fontId="1" type="noConversion"/>
  </si>
  <si>
    <t>Hazardous waste recycled</t>
    <phoneticPr fontId="1" type="noConversion"/>
  </si>
  <si>
    <t>Rate of hazardous waste recycled</t>
    <phoneticPr fontId="1" type="noConversion"/>
  </si>
  <si>
    <t>Hazardous chemicals discharged</t>
    <phoneticPr fontId="1" type="noConversion"/>
  </si>
  <si>
    <t>Hazardous chemicals discharged per unit intensity</t>
    <phoneticPr fontId="1" type="noConversion"/>
  </si>
  <si>
    <t>Hazardous chemicals used</t>
    <phoneticPr fontId="1" type="noConversion"/>
  </si>
  <si>
    <t>Hazardous chemicals used per unit intensity
intensity</t>
    <phoneticPr fontId="1" type="noConversion"/>
  </si>
  <si>
    <t>Hazardous chemical inspection</t>
    <phoneticPr fontId="1" type="noConversion"/>
  </si>
  <si>
    <t>Regular inspection</t>
  </si>
  <si>
    <t>Irregular inspection</t>
    <phoneticPr fontId="1" type="noConversion"/>
  </si>
  <si>
    <t>ton/KRW 1 billion</t>
    <phoneticPr fontId="1" type="noConversion"/>
  </si>
  <si>
    <t>Raw materials used</t>
    <phoneticPr fontId="1" type="noConversion"/>
  </si>
  <si>
    <t>Rate of recycled raw materials used</t>
    <phoneticPr fontId="1" type="noConversion"/>
  </si>
  <si>
    <t>Environmental Management System Certification</t>
    <phoneticPr fontId="1" type="noConversion"/>
  </si>
  <si>
    <t>Corrected 2021 and 2022 data due to expanded reporting scope</t>
    <phoneticPr fontId="1" type="noConversion"/>
  </si>
  <si>
    <t>Safety and environmental investment</t>
    <phoneticPr fontId="1" type="noConversion"/>
  </si>
  <si>
    <t>Safety and Environmental Investment (Data disclosure from 2023 onwards)</t>
    <phoneticPr fontId="1" type="noConversion"/>
  </si>
  <si>
    <t>Gold level</t>
    <phoneticPr fontId="1" type="noConversion"/>
  </si>
  <si>
    <t>Total of 14 as of April 2024</t>
    <phoneticPr fontId="1" type="noConversion"/>
  </si>
  <si>
    <t>Ratio of business sites located in water-stressed areas</t>
    <phoneticPr fontId="1" type="noConversion"/>
  </si>
  <si>
    <t xml:space="preserve">Ratio of ISO 14001 certified business sites </t>
    <phoneticPr fontId="1" type="noConversion"/>
  </si>
  <si>
    <t>No. of business sites with ZWTL Certification</t>
    <phoneticPr fontId="1" type="noConversion"/>
  </si>
  <si>
    <t>No. of products with Eco-Label</t>
    <phoneticPr fontId="1" type="noConversion"/>
  </si>
  <si>
    <t>No. of products with Environmental Product Declaration</t>
    <phoneticPr fontId="1" type="noConversion"/>
  </si>
  <si>
    <t>No. of products with ISCC Plus</t>
    <phoneticPr fontId="1" type="noConversion"/>
  </si>
  <si>
    <t>Product and Business Sites Environmental Certification (Data disclosure from 2023 onwards)</t>
    <phoneticPr fontId="1" type="noConversion"/>
  </si>
  <si>
    <t>Total no. of employees</t>
    <phoneticPr fontId="1" type="noConversion"/>
  </si>
  <si>
    <t>By gender</t>
    <phoneticPr fontId="1" type="noConversion"/>
  </si>
  <si>
    <t>By age</t>
    <phoneticPr fontId="1" type="noConversion"/>
  </si>
  <si>
    <t>By employment type</t>
    <phoneticPr fontId="1" type="noConversion"/>
  </si>
  <si>
    <t>Under 30</t>
    <phoneticPr fontId="1" type="noConversion"/>
  </si>
  <si>
    <t>30~49</t>
    <phoneticPr fontId="1" type="noConversion"/>
  </si>
  <si>
    <t>50 and older</t>
    <phoneticPr fontId="1" type="noConversion"/>
  </si>
  <si>
    <t>Total</t>
    <phoneticPr fontId="1" type="noConversion"/>
  </si>
  <si>
    <t>Female</t>
    <phoneticPr fontId="1" type="noConversion"/>
  </si>
  <si>
    <t>Male</t>
    <phoneticPr fontId="1" type="noConversion"/>
  </si>
  <si>
    <t>Full time employees</t>
    <phoneticPr fontId="1" type="noConversion"/>
  </si>
  <si>
    <t>Non-affiliated workers</t>
    <phoneticPr fontId="1" type="noConversion"/>
  </si>
  <si>
    <t>Temporary employees</t>
    <phoneticPr fontId="1" type="noConversion"/>
  </si>
  <si>
    <t>Gender diversity</t>
    <phoneticPr fontId="1" type="noConversion"/>
  </si>
  <si>
    <t>Executives 
(registered directors included)</t>
    <phoneticPr fontId="1" type="noConversion"/>
  </si>
  <si>
    <t>Executives 
(registered directors excluded)</t>
    <phoneticPr fontId="1" type="noConversion"/>
  </si>
  <si>
    <t>Manager position</t>
    <phoneticPr fontId="1" type="noConversion"/>
  </si>
  <si>
    <t>Non-manager position</t>
    <phoneticPr fontId="1" type="noConversion"/>
  </si>
  <si>
    <t>Manager position in revenue 
generation departments</t>
    <phoneticPr fontId="1" type="noConversion"/>
  </si>
  <si>
    <t>STEM-related department employees</t>
    <phoneticPr fontId="1" type="noConversion"/>
  </si>
  <si>
    <t>National veterans</t>
    <phoneticPr fontId="1" type="noConversion"/>
  </si>
  <si>
    <t>Employees with disabilities</t>
    <phoneticPr fontId="1" type="noConversion"/>
  </si>
  <si>
    <t>Foreign national employees</t>
    <phoneticPr fontId="1" type="noConversion"/>
  </si>
  <si>
    <t>Other forms of diversity</t>
    <phoneticPr fontId="1" type="noConversion"/>
  </si>
  <si>
    <t>Recruitment</t>
    <phoneticPr fontId="1" type="noConversion"/>
  </si>
  <si>
    <t>Person</t>
    <phoneticPr fontId="1" type="noConversion"/>
  </si>
  <si>
    <t>Entry-level employees</t>
    <phoneticPr fontId="1" type="noConversion"/>
  </si>
  <si>
    <t>Experienced employees</t>
    <phoneticPr fontId="1" type="noConversion"/>
  </si>
  <si>
    <t xml:space="preserve">Cost of hiring new employees </t>
    <phoneticPr fontId="1" type="noConversion"/>
  </si>
  <si>
    <t xml:space="preserve">Internal hiring (transfer to other department) </t>
    <phoneticPr fontId="1" type="noConversion"/>
  </si>
  <si>
    <t>Total no. of employees newly hired</t>
    <phoneticPr fontId="1" type="noConversion"/>
  </si>
  <si>
    <t>Turnover</t>
    <phoneticPr fontId="1" type="noConversion"/>
  </si>
  <si>
    <t>Rate of turnover</t>
    <phoneticPr fontId="1" type="noConversion"/>
  </si>
  <si>
    <t>Rate of voluntary turnover</t>
    <phoneticPr fontId="1" type="noConversion"/>
  </si>
  <si>
    <t>Years of Service</t>
    <phoneticPr fontId="1" type="noConversion"/>
  </si>
  <si>
    <t>Average years of service</t>
    <phoneticPr fontId="1" type="noConversion"/>
  </si>
  <si>
    <t>Year</t>
    <phoneticPr fontId="1" type="noConversion"/>
  </si>
  <si>
    <t>Years of service for female</t>
    <phoneticPr fontId="1" type="noConversion"/>
  </si>
  <si>
    <t>Years of service for male</t>
    <phoneticPr fontId="1" type="noConversion"/>
  </si>
  <si>
    <t>Ratio of employees receiving regular performance evaluation</t>
    <phoneticPr fontId="1" type="noConversion"/>
  </si>
  <si>
    <t>Ratio of employees subject to competency development evaluation</t>
    <phoneticPr fontId="1" type="noConversion"/>
  </si>
  <si>
    <t>Ratio of employees subject to multi-faceted performance evaluation</t>
    <phoneticPr fontId="1" type="noConversion"/>
  </si>
  <si>
    <t>Ratio of relative evaluations within the same position</t>
    <phoneticPr fontId="1" type="noConversion"/>
  </si>
  <si>
    <t>Employee Engagement</t>
    <phoneticPr fontId="1" type="noConversion"/>
  </si>
  <si>
    <t xml:space="preserve">Employee engagement score (out of 5) </t>
    <phoneticPr fontId="1" type="noConversion"/>
  </si>
  <si>
    <t>Point</t>
    <phoneticPr fontId="1" type="noConversion"/>
  </si>
  <si>
    <t>Starting from 2022, we discontinued voluntary reading encouragement and reading correspondence among employees, replacing it with a subscription to Millie's library, resulting in a decrease in educational hours</t>
    <phoneticPr fontId="1" type="noConversion"/>
  </si>
  <si>
    <t>Per capita training time</t>
    <phoneticPr fontId="1" type="noConversion"/>
  </si>
  <si>
    <t>Per capita training cost</t>
    <phoneticPr fontId="1" type="noConversion"/>
  </si>
  <si>
    <t>Hour/Person</t>
    <phoneticPr fontId="1" type="noConversion"/>
  </si>
  <si>
    <t>KRW 1 million/Person</t>
    <phoneticPr fontId="1" type="noConversion"/>
  </si>
  <si>
    <t>Ratio of employees with job-related training</t>
    <phoneticPr fontId="1" type="noConversion"/>
  </si>
  <si>
    <t>Hour</t>
    <phoneticPr fontId="1" type="noConversion"/>
  </si>
  <si>
    <t>Ratio of employees who have completed workplace sexual harassment prevention training</t>
    <phoneticPr fontId="1" type="noConversion"/>
  </si>
  <si>
    <t>Ratio of employees who have completed workplace harassment prevention training</t>
    <phoneticPr fontId="1" type="noConversion"/>
  </si>
  <si>
    <t>Ratio of employees who have completed disability awareness training</t>
    <phoneticPr fontId="1" type="noConversion"/>
  </si>
  <si>
    <t>Ratio of employees who have completed environmental training</t>
    <phoneticPr fontId="1" type="noConversion"/>
  </si>
  <si>
    <t>Ratio of employees who have completed safety-related training</t>
    <phoneticPr fontId="1" type="noConversion"/>
  </si>
  <si>
    <t>Total environmental training hours</t>
    <phoneticPr fontId="1" type="noConversion"/>
  </si>
  <si>
    <t>Total safety-related training hours</t>
    <phoneticPr fontId="1" type="noConversion"/>
  </si>
  <si>
    <t>Ratio of average basic salary between male and female</t>
    <phoneticPr fontId="1" type="noConversion"/>
  </si>
  <si>
    <t>Ratio of average annual salary (basic salary + performance-related pay) between male and female</t>
    <phoneticPr fontId="1" type="noConversion"/>
  </si>
  <si>
    <t>Rate of union membership</t>
    <phoneticPr fontId="1" type="noConversion"/>
  </si>
  <si>
    <t>Rate of collective bargaining agreement coverage</t>
    <phoneticPr fontId="1" type="noConversion"/>
  </si>
  <si>
    <t>No. of labor-management council meetings</t>
    <phoneticPr fontId="1" type="noConversion"/>
  </si>
  <si>
    <t>Total no. of labor-management coucil members</t>
    <phoneticPr fontId="1" type="noConversion"/>
  </si>
  <si>
    <t>Welfare Benefits</t>
    <phoneticPr fontId="1" type="noConversion"/>
  </si>
  <si>
    <t>Welfare costs as a percentage of revenue</t>
    <phoneticPr fontId="1" type="noConversion"/>
  </si>
  <si>
    <t>Ratio of total employee basic salaries</t>
    <phoneticPr fontId="1" type="noConversion"/>
  </si>
  <si>
    <t>Ratio of managerial basic salaries</t>
    <phoneticPr fontId="1" type="noConversion"/>
  </si>
  <si>
    <t>Ratio of non-managerial basic salaries</t>
    <phoneticPr fontId="1" type="noConversion"/>
  </si>
  <si>
    <t>Ratio of total employee annual salaries</t>
    <phoneticPr fontId="1" type="noConversion"/>
  </si>
  <si>
    <t>Ratio of non-managerial annual salaries</t>
    <phoneticPr fontId="1" type="noConversion"/>
  </si>
  <si>
    <t>Ratio of managerial annual salaries</t>
    <phoneticPr fontId="1" type="noConversion"/>
  </si>
  <si>
    <t>No. of employees on parental leave</t>
    <phoneticPr fontId="1" type="noConversion"/>
  </si>
  <si>
    <t>No. of employees who returned to work after taking parental leave</t>
    <phoneticPr fontId="1" type="noConversion"/>
  </si>
  <si>
    <t>No. of employees who worked for more than 12 months after returning to work</t>
    <phoneticPr fontId="1" type="noConversion"/>
  </si>
  <si>
    <t xml:space="preserve">Ratio of ISO 45001 certified business sites </t>
    <phoneticPr fontId="1" type="noConversion"/>
  </si>
  <si>
    <t>Data for 2021 and 2022 have been revised</t>
    <phoneticPr fontId="1" type="noConversion"/>
  </si>
  <si>
    <t>Due to expanded reporting scope, data for 2021 and 2022 have been revised</t>
    <phoneticPr fontId="1" type="noConversion"/>
  </si>
  <si>
    <t>Employee Health Checkups</t>
    <phoneticPr fontId="1" type="noConversion"/>
  </si>
  <si>
    <t>Comprehensive checkups</t>
    <phoneticPr fontId="1" type="noConversion"/>
  </si>
  <si>
    <t>General checkups</t>
    <phoneticPr fontId="1" type="noConversion"/>
  </si>
  <si>
    <t>Employees</t>
    <phoneticPr fontId="1" type="noConversion"/>
  </si>
  <si>
    <t>Contractors*</t>
    <phoneticPr fontId="1" type="noConversion"/>
  </si>
  <si>
    <t>Process Safety Event_Tier 1</t>
    <phoneticPr fontId="1" type="noConversion"/>
  </si>
  <si>
    <t>Occupational accident rate</t>
    <phoneticPr fontId="1" type="noConversion"/>
  </si>
  <si>
    <t>Revising the definition of accidents from 2023</t>
    <phoneticPr fontId="1" type="noConversion"/>
  </si>
  <si>
    <t>Revising the definition of accidents from 2023, applying those definitions to correct 2022 data</t>
    <phoneticPr fontId="1" type="noConversion"/>
  </si>
  <si>
    <t>Revising and elaborating on the definition of accidents from 2023</t>
    <phoneticPr fontId="1" type="noConversion"/>
  </si>
  <si>
    <t>Safety and Health Risk Assessment (Data disclosure from 2023 onwards)</t>
    <phoneticPr fontId="1" type="noConversion"/>
  </si>
  <si>
    <t>Starting from 2022</t>
    <phoneticPr fontId="1" type="noConversion"/>
  </si>
  <si>
    <t>Total no. of contractors</t>
    <phoneticPr fontId="1" type="noConversion"/>
  </si>
  <si>
    <t>No. of contractors newly registered</t>
    <phoneticPr fontId="1" type="noConversion"/>
  </si>
  <si>
    <t>Human Rights Impact Assessment</t>
    <phoneticPr fontId="1" type="noConversion"/>
  </si>
  <si>
    <t>Company</t>
    <phoneticPr fontId="1" type="noConversion"/>
  </si>
  <si>
    <t>On-site contractor</t>
    <phoneticPr fontId="1" type="noConversion"/>
  </si>
  <si>
    <t>No. of business sites with safety and health risk assessment</t>
    <phoneticPr fontId="1" type="noConversion"/>
  </si>
  <si>
    <t>No. of process hazard analysis conducted</t>
    <phoneticPr fontId="1" type="noConversion"/>
  </si>
  <si>
    <t>No. of job risk assessment conducted</t>
    <phoneticPr fontId="1" type="noConversion"/>
  </si>
  <si>
    <t>No. of business sites conducting human rights impact assessment</t>
    <phoneticPr fontId="1" type="noConversion"/>
  </si>
  <si>
    <t>No. of business sites where human rights risks have been identified</t>
    <phoneticPr fontId="1" type="noConversion"/>
  </si>
  <si>
    <t>No. of business sites implementing human rights risk mitigation measures</t>
    <phoneticPr fontId="1" type="noConversion"/>
  </si>
  <si>
    <t>No. of human rights risk mitigation actions</t>
    <phoneticPr fontId="1" type="noConversion"/>
  </si>
  <si>
    <t>Supply Chain Support</t>
    <phoneticPr fontId="1" type="noConversion"/>
  </si>
  <si>
    <t>Training support</t>
    <phoneticPr fontId="1" type="noConversion"/>
  </si>
  <si>
    <t>Financial support</t>
    <phoneticPr fontId="1" type="noConversion"/>
  </si>
  <si>
    <t>Rate of contractors signing ESG guidelines</t>
    <phoneticPr fontId="1" type="noConversion"/>
  </si>
  <si>
    <t>ESG Management of the Supply Chain (Some data disclosure from 2023 onwards)</t>
    <phoneticPr fontId="1" type="noConversion"/>
  </si>
  <si>
    <t>ESG risk assessment performance</t>
    <phoneticPr fontId="1" type="noConversion"/>
  </si>
  <si>
    <t>ESG risk assessment results</t>
    <phoneticPr fontId="1" type="noConversion"/>
  </si>
  <si>
    <t>Contractors to be evaluated</t>
    <phoneticPr fontId="1" type="noConversion"/>
  </si>
  <si>
    <t>Contractors that have been evaluated</t>
    <phoneticPr fontId="1" type="noConversion"/>
  </si>
  <si>
    <t>Contractors categorized as high-risk</t>
    <phoneticPr fontId="1" type="noConversion"/>
  </si>
  <si>
    <t xml:space="preserve">Contractors with high-risk profiles that have formulated improvement plans </t>
    <phoneticPr fontId="1" type="noConversion"/>
  </si>
  <si>
    <t>Hour</t>
    <phoneticPr fontId="1" type="noConversion"/>
  </si>
  <si>
    <t>Hour/Person</t>
    <phoneticPr fontId="1" type="noConversion"/>
  </si>
  <si>
    <t>Social Contribution</t>
    <phoneticPr fontId="1" type="noConversion"/>
  </si>
  <si>
    <t>No. of employees participating in social contribution activities</t>
    <phoneticPr fontId="1" type="noConversion"/>
  </si>
  <si>
    <t>Hours spent in social contribution activities</t>
    <phoneticPr fontId="1" type="noConversion"/>
  </si>
  <si>
    <t>Per capita hours spent on community service</t>
    <phoneticPr fontId="1" type="noConversion"/>
  </si>
  <si>
    <r>
      <t xml:space="preserve">Kumho P&amp;B Chemicals </t>
    </r>
    <r>
      <rPr>
        <sz val="12"/>
        <rFont val="맑은 고딕"/>
        <family val="3"/>
        <charset val="129"/>
        <scheme val="minor"/>
      </rPr>
      <t>｜ Separate ESG Performance</t>
    </r>
    <phoneticPr fontId="1" type="noConversion"/>
  </si>
  <si>
    <t>KRW 1 million</t>
    <phoneticPr fontId="1" type="noConversion"/>
  </si>
  <si>
    <t>Research&amp;Development (Data disclosure from 2023 onwards)</t>
    <phoneticPr fontId="1" type="noConversion"/>
  </si>
  <si>
    <t>CEO to Employee Compensation Ratio (Data disclosure from 2023 onwards)</t>
    <phoneticPr fontId="1" type="noConversion"/>
  </si>
  <si>
    <t>BOD Composition (Data disclosure from 2023 onwards)</t>
    <phoneticPr fontId="1" type="noConversion"/>
  </si>
  <si>
    <t>BOD Activities (Data disclosure from 2023 onwards)</t>
    <phoneticPr fontId="1" type="noConversion"/>
  </si>
  <si>
    <t>Resolution item</t>
    <phoneticPr fontId="1" type="noConversion"/>
  </si>
  <si>
    <t>Reporting item</t>
    <phoneticPr fontId="1" type="noConversion"/>
  </si>
  <si>
    <t>BOD average attendance rate</t>
    <phoneticPr fontId="1" type="noConversion"/>
  </si>
  <si>
    <t>Internalization of Ethical Management (Data disclosure from 2023 onwards)</t>
    <phoneticPr fontId="1" type="noConversion"/>
  </si>
  <si>
    <t>Ratio of ethics training completion</t>
    <phoneticPr fontId="1" type="noConversion"/>
  </si>
  <si>
    <t>Ratio of Code of Conduct pledges</t>
    <phoneticPr fontId="1" type="noConversion"/>
  </si>
  <si>
    <t>GHG (Scope 1, 2) Emissions</t>
    <phoneticPr fontId="1" type="noConversion"/>
  </si>
  <si>
    <t>GHG emissions per unit intensity</t>
    <phoneticPr fontId="1" type="noConversion"/>
  </si>
  <si>
    <t>tCO2-eq/KRW 1 billion</t>
    <phoneticPr fontId="1" type="noConversion"/>
  </si>
  <si>
    <t>Due to rounding in unit truncation, discrepancies arose in the total emissions for 2021 and 2022, which have been corrected based on the final submission amounts</t>
    <phoneticPr fontId="1" type="noConversion"/>
  </si>
  <si>
    <t>Gasoline</t>
    <phoneticPr fontId="1" type="noConversion"/>
  </si>
  <si>
    <t>Diesel</t>
    <phoneticPr fontId="1" type="noConversion"/>
  </si>
  <si>
    <t>Renewable energy consumed</t>
    <phoneticPr fontId="1" type="noConversion"/>
  </si>
  <si>
    <t>TJ/KRW 1 billion</t>
    <phoneticPr fontId="1" type="noConversion"/>
  </si>
  <si>
    <t>Discrepancies in total due to rounding in unit truncation</t>
    <phoneticPr fontId="1" type="noConversion"/>
  </si>
  <si>
    <t>Water Withdrawal and Consumption</t>
    <phoneticPr fontId="1" type="noConversion"/>
  </si>
  <si>
    <t>m³/KRW 1 billion</t>
    <phoneticPr fontId="1" type="noConversion"/>
  </si>
  <si>
    <t>Correction of data errors for 2021 and 2022</t>
    <phoneticPr fontId="1" type="noConversion"/>
  </si>
  <si>
    <t>Water Risk (Data disclosure from 2023 onwards)</t>
    <phoneticPr fontId="1" type="noConversion"/>
  </si>
  <si>
    <t>Effluent</t>
    <phoneticPr fontId="1" type="noConversion"/>
  </si>
  <si>
    <t xml:space="preserve">Effluent discharged per unit intensity </t>
    <phoneticPr fontId="1" type="noConversion"/>
  </si>
  <si>
    <t>N/A</t>
    <phoneticPr fontId="1" type="noConversion"/>
  </si>
  <si>
    <t>Hazardous chemicals used per unit intensity
intensity</t>
    <phoneticPr fontId="1" type="noConversion"/>
  </si>
  <si>
    <t>Correction of data for 2021 and 2022</t>
    <phoneticPr fontId="1" type="noConversion"/>
  </si>
  <si>
    <t>General waste + Hazardous waste</t>
    <phoneticPr fontId="1" type="noConversion"/>
  </si>
  <si>
    <t>Total waste recycled</t>
    <phoneticPr fontId="1" type="noConversion"/>
  </si>
  <si>
    <t>Rate of total waste recycled</t>
    <phoneticPr fontId="1" type="noConversion"/>
  </si>
  <si>
    <t>Total waste treated</t>
    <phoneticPr fontId="1" type="noConversion"/>
  </si>
  <si>
    <t>Others</t>
    <phoneticPr fontId="1" type="noConversion"/>
  </si>
  <si>
    <t>General waste</t>
    <phoneticPr fontId="1" type="noConversion"/>
  </si>
  <si>
    <t>Rate of general waste recycled</t>
    <phoneticPr fontId="1" type="noConversion"/>
  </si>
  <si>
    <t>General waste treated</t>
    <phoneticPr fontId="1" type="noConversion"/>
  </si>
  <si>
    <t>Hazardous waste</t>
    <phoneticPr fontId="1" type="noConversion"/>
  </si>
  <si>
    <t>Rate of hazardous waste recycled</t>
    <phoneticPr fontId="1" type="noConversion"/>
  </si>
  <si>
    <t>Hazardous waste treated</t>
    <phoneticPr fontId="1" type="noConversion"/>
  </si>
  <si>
    <t>Raw Material Usage (Some data disclosure from 2023 onwards)</t>
    <phoneticPr fontId="1" type="noConversion"/>
  </si>
  <si>
    <t>Recycled raw materials used</t>
    <phoneticPr fontId="1" type="noConversion"/>
  </si>
  <si>
    <t>Extraction of pyrolysis oil - circular benzene</t>
    <phoneticPr fontId="1" type="noConversion"/>
  </si>
  <si>
    <t>Environmental Management System Certification (Data disclosure from 2023 onwards)</t>
    <phoneticPr fontId="1" type="noConversion"/>
  </si>
  <si>
    <t>Environmental Investment (Data disclosure from 2023 onwards)</t>
    <phoneticPr fontId="1" type="noConversion"/>
  </si>
  <si>
    <t>Environmental investment</t>
    <phoneticPr fontId="1" type="noConversion"/>
  </si>
  <si>
    <t>Violations of Environmental Laws and Regulations (Data disclosure from 2023 onwards)</t>
    <phoneticPr fontId="1" type="noConversion"/>
  </si>
  <si>
    <t>Revenue from environmentally certified products (Data disclosure from 2023 onwards)</t>
    <phoneticPr fontId="1" type="noConversion"/>
  </si>
  <si>
    <t>Revenue from ISCC Plus certified products</t>
    <phoneticPr fontId="1" type="noConversion"/>
  </si>
  <si>
    <t>Employee (Some data disclosure from 2023 onwards)</t>
    <phoneticPr fontId="1" type="noConversion"/>
  </si>
  <si>
    <t>Total no. of employees</t>
    <phoneticPr fontId="1" type="noConversion"/>
  </si>
  <si>
    <t>By gender</t>
    <phoneticPr fontId="1" type="noConversion"/>
  </si>
  <si>
    <t>Female</t>
    <phoneticPr fontId="1" type="noConversion"/>
  </si>
  <si>
    <t>Male</t>
    <phoneticPr fontId="1" type="noConversion"/>
  </si>
  <si>
    <t>By age</t>
    <phoneticPr fontId="1" type="noConversion"/>
  </si>
  <si>
    <t>Under 30</t>
    <phoneticPr fontId="1" type="noConversion"/>
  </si>
  <si>
    <t>Total</t>
    <phoneticPr fontId="1" type="noConversion"/>
  </si>
  <si>
    <t>30~49</t>
    <phoneticPr fontId="1" type="noConversion"/>
  </si>
  <si>
    <t>50 and older</t>
    <phoneticPr fontId="1" type="noConversion"/>
  </si>
  <si>
    <t>By employment type</t>
    <phoneticPr fontId="1" type="noConversion"/>
  </si>
  <si>
    <t>Full time employees</t>
    <phoneticPr fontId="1" type="noConversion"/>
  </si>
  <si>
    <t>Temporary employees</t>
    <phoneticPr fontId="1" type="noConversion"/>
  </si>
  <si>
    <t>Non-affiliated workers</t>
    <phoneticPr fontId="1" type="noConversion"/>
  </si>
  <si>
    <t>Due to revised calculation standards, data for 2021 and 2022 have been adjusted</t>
    <phoneticPr fontId="1" type="noConversion"/>
  </si>
  <si>
    <t>Diversity by Position and Job Role (Some data disclosure from 2023 onwards)</t>
    <phoneticPr fontId="1" type="noConversion"/>
  </si>
  <si>
    <t>Executives 
(registered directors included)</t>
    <phoneticPr fontId="1" type="noConversion"/>
  </si>
  <si>
    <t>Executives 
(registered directors excluded)</t>
    <phoneticPr fontId="1" type="noConversion"/>
  </si>
  <si>
    <t>Manager position</t>
    <phoneticPr fontId="1" type="noConversion"/>
  </si>
  <si>
    <t>Non-manager position</t>
    <phoneticPr fontId="1" type="noConversion"/>
  </si>
  <si>
    <t>Manager position in revenue 
generation departments</t>
    <phoneticPr fontId="1" type="noConversion"/>
  </si>
  <si>
    <t>STEM-related department employees</t>
    <phoneticPr fontId="1" type="noConversion"/>
  </si>
  <si>
    <t>National veterans</t>
    <phoneticPr fontId="1" type="noConversion"/>
  </si>
  <si>
    <t>Employees with disabilities</t>
    <phoneticPr fontId="1" type="noConversion"/>
  </si>
  <si>
    <t>Foreign national employees</t>
    <phoneticPr fontId="1" type="noConversion"/>
  </si>
  <si>
    <t>Total no. of employees newly hired</t>
    <phoneticPr fontId="1" type="noConversion"/>
  </si>
  <si>
    <t>Entry-level employees</t>
    <phoneticPr fontId="1" type="noConversion"/>
  </si>
  <si>
    <t>Correction of data error for 2022</t>
  </si>
  <si>
    <t>Recruitment (Some data disclosure from 2023 onwards)</t>
    <phoneticPr fontId="1" type="noConversion"/>
  </si>
  <si>
    <t>Ratio of employees with job-related training</t>
    <phoneticPr fontId="1" type="noConversion"/>
  </si>
  <si>
    <t>Ratio of employees who have completed workplace sexual harassment prevention training</t>
    <phoneticPr fontId="1" type="noConversion"/>
  </si>
  <si>
    <t>Ratio of employees who have completed workplace harassment prevention training</t>
    <phoneticPr fontId="1" type="noConversion"/>
  </si>
  <si>
    <t>Ratio of employees who have completed disability awareness training</t>
    <phoneticPr fontId="1" type="noConversion"/>
  </si>
  <si>
    <t>Not enrolled after the second union dissolution (2021.07.01) out of 1, 2 multiple labor unions</t>
    <phoneticPr fontId="1" type="noConversion"/>
  </si>
  <si>
    <t>Equal Pay (Some data disclosure from 2023 onwards)</t>
    <phoneticPr fontId="1" type="noConversion"/>
  </si>
  <si>
    <t>Ratio of total employee basic salaries</t>
    <phoneticPr fontId="1" type="noConversion"/>
  </si>
  <si>
    <t>Ratio of managerial basic salaries</t>
    <phoneticPr fontId="1" type="noConversion"/>
  </si>
  <si>
    <t>Ratio of non-managerial basic salaries</t>
    <phoneticPr fontId="1" type="noConversion"/>
  </si>
  <si>
    <t>Ratio of total employee annual salaries</t>
    <phoneticPr fontId="1" type="noConversion"/>
  </si>
  <si>
    <t>Ratio of managerial annual salaries</t>
    <phoneticPr fontId="1" type="noConversion"/>
  </si>
  <si>
    <t>Ratio of executive basic salaries</t>
    <phoneticPr fontId="1" type="noConversion"/>
  </si>
  <si>
    <t>Ratio of executive annual salaries</t>
    <phoneticPr fontId="1" type="noConversion"/>
  </si>
  <si>
    <t>Registered directors excluded</t>
    <phoneticPr fontId="1" type="noConversion"/>
  </si>
  <si>
    <t>Due to revised calculation standards, data for 2022 have been adjusted</t>
    <phoneticPr fontId="1" type="noConversion"/>
  </si>
  <si>
    <t>Occupational Health and Safety Management System (Data disclosure from 2023 onwards)</t>
    <phoneticPr fontId="1" type="noConversion"/>
  </si>
  <si>
    <t>Violation of Health and Safety Laws and Regulations (Data disclosure from 2023 onwards)</t>
    <phoneticPr fontId="1" type="noConversion"/>
  </si>
  <si>
    <t>Contractors</t>
    <phoneticPr fontId="1" type="noConversion"/>
  </si>
  <si>
    <t>Supply Chain (Data disclosure from 2023 onwards)</t>
    <phoneticPr fontId="1" type="noConversion"/>
  </si>
  <si>
    <t>Rate of contractors who have signed the Code of Conduct</t>
    <phoneticPr fontId="1" type="noConversion"/>
  </si>
  <si>
    <t>Company</t>
    <phoneticPr fontId="1" type="noConversion"/>
  </si>
  <si>
    <t>No. of process hazard analysis conducted</t>
    <phoneticPr fontId="1" type="noConversion"/>
  </si>
  <si>
    <t>No. of job risk assessment conducted</t>
    <phoneticPr fontId="1" type="noConversion"/>
  </si>
  <si>
    <t>On-site contractor</t>
    <phoneticPr fontId="1" type="noConversion"/>
  </si>
  <si>
    <t>On-site contractors</t>
    <phoneticPr fontId="1" type="noConversion"/>
  </si>
  <si>
    <t>Safety and Health Risk Assessment</t>
    <phoneticPr fontId="1" type="noConversion"/>
  </si>
  <si>
    <t>Social Contribution (Data disclosure from 2023 onwards)</t>
    <phoneticPr fontId="1" type="noConversion"/>
  </si>
  <si>
    <t>Per capita social contribution cost</t>
    <phoneticPr fontId="1" type="noConversion"/>
  </si>
  <si>
    <r>
      <t xml:space="preserve">Kumho Polychem </t>
    </r>
    <r>
      <rPr>
        <sz val="12"/>
        <rFont val="맑은 고딕"/>
        <family val="3"/>
        <charset val="129"/>
        <scheme val="minor"/>
      </rPr>
      <t>｜ Separate ESG Performance</t>
    </r>
    <phoneticPr fontId="1" type="noConversion"/>
  </si>
  <si>
    <t>1. Economic and Governance Performance</t>
  </si>
  <si>
    <t xml:space="preserve">Starting from 2023, emissions calculations will include those from the Daejeon R&amp;D Center </t>
    <phoneticPr fontId="1" type="noConversion"/>
  </si>
  <si>
    <t>Correction of data for 2022</t>
    <phoneticPr fontId="1" type="noConversion"/>
  </si>
  <si>
    <t>Correction of data for 2021 and 2022</t>
    <phoneticPr fontId="1" type="noConversion"/>
  </si>
  <si>
    <t>Replaced by TOC starting in 2022, Correction of data for 2021</t>
    <phoneticPr fontId="1" type="noConversion"/>
  </si>
  <si>
    <t>Reporting from 2022, correction of data for 2022</t>
    <phoneticPr fontId="1" type="noConversion"/>
  </si>
  <si>
    <t>Hazardous chemicals used per unit intensity</t>
    <phoneticPr fontId="1" type="noConversion"/>
  </si>
  <si>
    <t>Ratio of employees who have completed environmental training</t>
    <phoneticPr fontId="1" type="noConversion"/>
  </si>
  <si>
    <t>Ratio of employees who have completed safety-related training</t>
    <phoneticPr fontId="1" type="noConversion"/>
  </si>
  <si>
    <t>Labor-Management Relations (Some data disclosure from 2023 onwards)</t>
    <phoneticPr fontId="1" type="noConversion"/>
  </si>
  <si>
    <t>From 2023 onwards, conducting ongoing job risk assessments by department</t>
    <phoneticPr fontId="1" type="noConversion"/>
  </si>
  <si>
    <t>New Contractors</t>
    <phoneticPr fontId="1" type="noConversion"/>
  </si>
  <si>
    <t>Contractors that have a direct business relationship with the company</t>
    <phoneticPr fontId="1" type="noConversion"/>
  </si>
  <si>
    <t>Contractors that do not have a direct business relationship with the company, but have a direct business relationship with a Tier 1 company</t>
    <phoneticPr fontId="1" type="noConversion"/>
  </si>
  <si>
    <t>Both new contractors in 2023 are in Tier 1</t>
    <phoneticPr fontId="1" type="noConversion"/>
  </si>
  <si>
    <r>
      <t xml:space="preserve">Kumho T&amp;L </t>
    </r>
    <r>
      <rPr>
        <sz val="12"/>
        <rFont val="맑은 고딕"/>
        <family val="3"/>
        <charset val="129"/>
        <scheme val="minor"/>
      </rPr>
      <t>｜ Separate ESG Performance</t>
    </r>
    <phoneticPr fontId="1" type="noConversion"/>
  </si>
  <si>
    <t>GHG (Scope 1, 2) Emissions (Data disclosure from 2023 onwards)</t>
    <phoneticPr fontId="1" type="noConversion"/>
  </si>
  <si>
    <t>Kumho T&amp;E calculates energy consumed independently as it is not subject to the Emission Trading Scheme</t>
    <phoneticPr fontId="1" type="noConversion"/>
  </si>
  <si>
    <t>Kumho T&amp;E calculates GHG emissions independently as it is not subject to the Emission Trading Scheme</t>
    <phoneticPr fontId="1" type="noConversion"/>
  </si>
  <si>
    <t>The amount obtained by subtracting effluent discharged from water withdrawn</t>
    <phoneticPr fontId="1" type="noConversion"/>
  </si>
  <si>
    <t>High or extremely high areas according to WRI Aqueduct Tool</t>
    <phoneticPr fontId="1" type="noConversion"/>
  </si>
  <si>
    <t>Reporting from 2022</t>
  </si>
  <si>
    <t>Manager position in revenue generation departments</t>
    <phoneticPr fontId="1" type="noConversion"/>
  </si>
  <si>
    <t>Correction of data for 2022, Revising and elaborating on the definition of accidents from 2023</t>
    <phoneticPr fontId="1" type="noConversion"/>
  </si>
  <si>
    <t>Correction of data for 2021 and 2022, Revising and elaborating on the definition of accidents from 2023</t>
    <phoneticPr fontId="1" type="noConversion"/>
  </si>
  <si>
    <r>
      <t xml:space="preserve">Kumho Resort </t>
    </r>
    <r>
      <rPr>
        <sz val="12"/>
        <rFont val="맑은 고딕"/>
        <family val="3"/>
        <charset val="129"/>
        <scheme val="minor"/>
      </rPr>
      <t>｜ Separate ESG Performance</t>
    </r>
    <phoneticPr fontId="1" type="noConversion"/>
  </si>
  <si>
    <t>Kumho Resort calculates GHG emissions independently as it is not subject to the Emission Trading Scheme</t>
    <phoneticPr fontId="1" type="noConversion"/>
  </si>
  <si>
    <t>Kumho Resort calculates energy consumed independently as it is not subject to the Emission Trading Scheme, Correction of data for 2021 and 2022</t>
    <phoneticPr fontId="1" type="noConversion"/>
  </si>
  <si>
    <t>Others (thermal water)</t>
    <phoneticPr fontId="1" type="noConversion"/>
  </si>
  <si>
    <t>Excluding headquarters usage</t>
    <phoneticPr fontId="1" type="noConversion"/>
  </si>
  <si>
    <t>Due to the closure of Asan Spavis in 2021 due to COVID-19, water withdrawn decreased</t>
    <phoneticPr fontId="1" type="noConversion"/>
  </si>
  <si>
    <t>Emissions through the sewer</t>
    <phoneticPr fontId="1" type="noConversion"/>
  </si>
  <si>
    <t>Performance Evaluation (Some data disclosure from 2023 onwards)</t>
    <phoneticPr fontId="1" type="noConversion"/>
  </si>
  <si>
    <t>Employee Health Checkups (Some data disclosure from 2023 onwards)</t>
    <phoneticPr fontId="1" type="noConversion"/>
  </si>
  <si>
    <r>
      <t xml:space="preserve">Kumho Trading </t>
    </r>
    <r>
      <rPr>
        <sz val="12"/>
        <rFont val="맑은 고딕"/>
        <family val="3"/>
        <charset val="129"/>
        <scheme val="minor"/>
      </rPr>
      <t>｜ Separate ESG Performance</t>
    </r>
    <phoneticPr fontId="1" type="noConversion"/>
  </si>
  <si>
    <t>2. Social Performance</t>
    <phoneticPr fontId="1" type="noConversion"/>
  </si>
  <si>
    <t>Due to organizational restructuring at the end of 2022, there was an increase in revenue generation departments in 2023</t>
    <phoneticPr fontId="1" type="noConversion"/>
  </si>
  <si>
    <t>Due to the sale of road management projects, there was an increase in turnover rates in 2021 and 2022</t>
    <phoneticPr fontId="1" type="noConversion"/>
  </si>
  <si>
    <t>Due to the sale of road management projects, there was an increase in years of service</t>
    <phoneticPr fontId="1" type="noConversion"/>
  </si>
  <si>
    <t>Ratio of employees who have completed workplace sexual harassment prevention training</t>
    <phoneticPr fontId="1" type="noConversion"/>
  </si>
  <si>
    <t>Ratio of employees who have completed disability awareness training</t>
    <phoneticPr fontId="1" type="noConversion"/>
  </si>
  <si>
    <t>Starting from 2022, as there are fewer than 30 full time employees, a labor-management council is not established.</t>
    <phoneticPr fontId="1" type="noConversion"/>
  </si>
  <si>
    <t>Ratio of average basic salary between male and female</t>
    <phoneticPr fontId="1" type="noConversion"/>
  </si>
  <si>
    <t>Ratio of average annual salary (basic salary + performance-related pay) between male and female</t>
    <phoneticPr fontId="1" type="noConversion"/>
  </si>
  <si>
    <t>Violation of Environmental, Health and Safety Laws and Regulations (Data disclosure from 2023 onwards)</t>
    <phoneticPr fontId="1" type="noConversion"/>
  </si>
  <si>
    <r>
      <t xml:space="preserve">Kumho Petrochemical Group </t>
    </r>
    <r>
      <rPr>
        <sz val="12"/>
        <rFont val="맑은 고딕"/>
        <family val="3"/>
        <charset val="129"/>
        <scheme val="minor"/>
      </rPr>
      <t>｜ Consolidated ESG Performance</t>
    </r>
    <phoneticPr fontId="1" type="noConversion"/>
  </si>
  <si>
    <t>* Due to varying ESG management metrics across each company, specific notes are provided separately in cases where there are exceptional circumstances within the reporting scope</t>
    <phoneticPr fontId="1" type="noConversion"/>
  </si>
  <si>
    <t>(Reporting Scope: Consolidated Basis)</t>
    <phoneticPr fontId="1" type="noConversion"/>
  </si>
  <si>
    <t>(Reporting Scope: Kumho Petrochemical, Kumho P&amp;B Chemicals, Kumho Polychem, Kumho T&amp;L, Kumho Resort, Kumho Trading)</t>
    <phoneticPr fontId="1" type="noConversion"/>
  </si>
  <si>
    <t>(Reporting Scope: Kumho Petrochemical, Kumho P&amp;B Chemicals, Kumho Polychem, Kumho T&amp;L, Kumho Resort)</t>
    <phoneticPr fontId="1" type="noConversion"/>
  </si>
  <si>
    <t>(Reporting Scope: Kumho Petrochemical, Kumho P&amp;B Chemicals, Kumho Polychem, Kumho T&amp;L)</t>
    <phoneticPr fontId="1" type="noConversion"/>
  </si>
  <si>
    <t>(Reporting Scope: Kumho Petrochemical, Kumho P&amp;B Chemicals, Kumho Polychem)</t>
    <phoneticPr fontId="1" type="noConversion"/>
  </si>
  <si>
    <t>Total tax due</t>
    <phoneticPr fontId="1" type="noConversion"/>
  </si>
  <si>
    <t>Net income before corporate tax</t>
    <phoneticPr fontId="1" type="noConversion"/>
  </si>
  <si>
    <t>Nominal tax amount</t>
    <phoneticPr fontId="1" type="noConversion"/>
  </si>
  <si>
    <t>Nominal tax rate</t>
    <phoneticPr fontId="1" type="noConversion"/>
  </si>
  <si>
    <t>Effective tax amount</t>
    <phoneticPr fontId="1" type="noConversion"/>
  </si>
  <si>
    <t>Effective tax rate</t>
    <phoneticPr fontId="1" type="noConversion"/>
  </si>
  <si>
    <t>Tax Payment</t>
    <phoneticPr fontId="1" type="noConversion"/>
  </si>
  <si>
    <t>Whistleblowing Investigation (Data disclosure from 2023 onwards)</t>
    <phoneticPr fontId="1" type="noConversion"/>
  </si>
  <si>
    <t>Internal Audit (Data disclosure from 2023 onwards)</t>
    <phoneticPr fontId="1" type="noConversion"/>
  </si>
  <si>
    <t>Consolidated revenue basis</t>
  </si>
  <si>
    <t>* Starting from 2023, the reporting scope has been expanded (formerly: Kumho Petrochemical, Kumho P&amp;B Chemical, Kumho Polychem → currently: Kumho Petrochemical, Kumho P&amp;B Chemical, Kumho Polychem, Kumho T&amp;E, Kumho Resort), with data from 2021 and 2022 and the reporting scope from 2023 onwards disclosed. The integrated performance of Kumho Petrochemical, Kumho P&amp;B Chemical, and Kumho Polychem for 2021 and 2022 can be found in our 'Sustainable Management Report 2022'</t>
    <phoneticPr fontId="1" type="noConversion"/>
  </si>
  <si>
    <t>Consolidated revenue basis</t>
    <phoneticPr fontId="1" type="noConversion"/>
  </si>
  <si>
    <t>Kumho Petrochemical and Kumho P&amp;B Chemicals (Kumho Polychem to be included from 2024 onwards)</t>
    <phoneticPr fontId="1" type="noConversion"/>
  </si>
  <si>
    <t>Excluding employees with concurrent positions</t>
    <phoneticPr fontId="1" type="noConversion"/>
  </si>
  <si>
    <t>Entry-level employees</t>
    <phoneticPr fontId="1" type="noConversion"/>
  </si>
  <si>
    <t>Experienced employees</t>
    <phoneticPr fontId="1" type="noConversion"/>
  </si>
  <si>
    <t>Total</t>
    <phoneticPr fontId="1" type="noConversion"/>
  </si>
  <si>
    <t>Turnover (Data disclosure from 2022 onwards)</t>
    <phoneticPr fontId="1" type="noConversion"/>
  </si>
  <si>
    <t>R&amp;D investment</t>
    <phoneticPr fontId="1" type="noConversion"/>
  </si>
  <si>
    <t xml:space="preserve">Ratio of ISO certified business sites </t>
    <phoneticPr fontId="1" type="noConversion"/>
  </si>
  <si>
    <t>Violation of Ethical Management Laws and Regulations (Data disclosure from 2023 onwards)</t>
    <phoneticPr fontId="1" type="noConversion"/>
  </si>
  <si>
    <t>Violation of laws and regulations</t>
    <phoneticPr fontId="1" type="noConversion"/>
  </si>
  <si>
    <t>GHG (Scope 1, 2) emissions</t>
    <phoneticPr fontId="1" type="noConversion"/>
  </si>
  <si>
    <t>Energy consumed</t>
    <phoneticPr fontId="1" type="noConversion"/>
  </si>
  <si>
    <t>Water-stressed areas</t>
    <phoneticPr fontId="1" type="noConversion"/>
  </si>
  <si>
    <t>Revenue generation departments</t>
    <phoneticPr fontId="1" type="noConversion"/>
  </si>
  <si>
    <t>STEM-related department</t>
    <phoneticPr fontId="1" type="noConversion"/>
  </si>
  <si>
    <t>Indicator Name</t>
    <phoneticPr fontId="1" type="noConversion"/>
  </si>
  <si>
    <t>Definition or Calculation Criteria</t>
    <phoneticPr fontId="1" type="noConversion"/>
  </si>
  <si>
    <t>Ordinary research and development expenses, development costs capitalized as intangible assets are excluded</t>
    <phoneticPr fontId="1" type="noConversion"/>
  </si>
  <si>
    <t>Percentage of certified business sites among business sites to be certified</t>
    <phoneticPr fontId="1" type="noConversion"/>
  </si>
  <si>
    <t>Sanctions disclosed in the business report, limited to sanctions imposed on the company</t>
    <phoneticPr fontId="1" type="noConversion"/>
  </si>
  <si>
    <t>As per the 'Greenhouse Gas Emissions and Energy Usage Statement' criteria, completion of reasonable assurance by a third-party organization</t>
    <phoneticPr fontId="1" type="noConversion"/>
  </si>
  <si>
    <t>Configured the emission calculation logic based on WBCSD Chemical and GHG Protocol guidelines, and also calculated using activity data from our ERP system and emission factors provided by national LCI databases</t>
    <phoneticPr fontId="1" type="noConversion"/>
  </si>
  <si>
    <t>The value obtained by subtracting effluent discharged from water withdrawn</t>
    <phoneticPr fontId="1" type="noConversion"/>
  </si>
  <si>
    <t>The ratio of water consumed in water-stressed areas to total water consumed</t>
    <phoneticPr fontId="1" type="noConversion"/>
  </si>
  <si>
    <t>Calculated based on the effluent treatment cost per business sites at sewage treatment plant</t>
    <phoneticPr fontId="1" type="noConversion"/>
  </si>
  <si>
    <t>The sum of revenue from environmentally certified products and revenue from Renewable Energy Certificates (RECs)</t>
    <phoneticPr fontId="1" type="noConversion"/>
  </si>
  <si>
    <t>Positions ranking from manager to director</t>
    <phoneticPr fontId="1" type="noConversion"/>
  </si>
  <si>
    <t>Positions ranking from assistant manager and below</t>
    <phoneticPr fontId="1" type="noConversion"/>
  </si>
  <si>
    <t>The ratio of water consumed in water-stressed areas to total water withdrawn</t>
    <phoneticPr fontId="1" type="noConversion"/>
  </si>
  <si>
    <t>Kumho Petrochemical, Kumho P&amp;B Chemicals, Kumho Polychem: Sales Department
Kumho T&amp;L: Logistics Sales Team, TDF Operations Team
Kumho Resort: Headquarters excluded, all business sites (Kumho Tongyeong Marina Resort, Kumho Seorak Resort, Kumho Hwasun Spa Resort, Kumho Jeju Resort, Asiana CC, Asan Spavis)
Kumho Trading: Trade Team</t>
    <phoneticPr fontId="1" type="noConversion"/>
  </si>
  <si>
    <t>Kumho Petrochemical: Research Department, Technology Planning Department, IT Department
Kumho P&amp;B Chemicals: Research Department, Technology Planning Team, New Business Team
Kumho Polychem: Research Department</t>
    <phoneticPr fontId="1" type="noConversion"/>
  </si>
  <si>
    <t>The turnover rate for the current year compared to the total number of employees from the previous year</t>
    <phoneticPr fontId="1" type="noConversion"/>
  </si>
  <si>
    <t>The union membership rate relative to the eligible employees</t>
    <phoneticPr fontId="1" type="noConversion"/>
  </si>
  <si>
    <t>The number of employees who started parental leave in the current year</t>
    <phoneticPr fontId="1" type="noConversion"/>
  </si>
  <si>
    <t>The number of employees who returned to work after taking parental leave during the current year</t>
    <phoneticPr fontId="1" type="noConversion"/>
  </si>
  <si>
    <t>The number of employees who have completed 12 months since their return to work during the current year</t>
    <phoneticPr fontId="1" type="noConversion"/>
  </si>
  <si>
    <t>Occupational illness (due to disease)</t>
    <phoneticPr fontId="1" type="noConversion"/>
  </si>
  <si>
    <t>Fatal accidents + industrial accidents + minor injuries</t>
    <phoneticPr fontId="1" type="noConversion"/>
  </si>
  <si>
    <t>Fatal accidents + industrial accidents + minor injuries + medical treatment accident + occupational illness (due to disease)</t>
    <phoneticPr fontId="1" type="noConversion"/>
  </si>
  <si>
    <t>Fatal accidents + industrial accidents + minor injuries + accidents causing material losses of KRW 30 million or more due to fire/explosion/leakage in the process</t>
    <phoneticPr fontId="1" type="noConversion"/>
  </si>
  <si>
    <t>Key Indicator Definitions and Calculation Criteria</t>
    <phoneticPr fontId="1" type="noConversion"/>
  </si>
  <si>
    <t>Excluding expired cases</t>
    <phoneticPr fontId="1" type="noConversion"/>
  </si>
  <si>
    <t>Trade association</t>
    <phoneticPr fontId="1" type="noConversion"/>
  </si>
  <si>
    <t xml:space="preserve">Lobby, interest representation </t>
    <phoneticPr fontId="1" type="noConversion"/>
  </si>
  <si>
    <t>Fines and penalties</t>
    <phoneticPr fontId="1" type="noConversion"/>
  </si>
  <si>
    <t>Fatality rate</t>
    <phoneticPr fontId="1" type="noConversion"/>
  </si>
  <si>
    <t>1. Economic and Governance Performance</t>
    <phoneticPr fontId="1" type="noConversion"/>
  </si>
  <si>
    <t>2. Environmental Performance</t>
  </si>
  <si>
    <t>3. Social Performance</t>
  </si>
  <si>
    <t>National Pension Service</t>
    <phoneticPr fontId="1" type="noConversion"/>
  </si>
  <si>
    <t>Policy Influence (Data disclosure from 2023 onwards)</t>
    <phoneticPr fontId="1" type="noConversion"/>
  </si>
  <si>
    <t>Energy Consumption</t>
    <phoneticPr fontId="1" type="noConversion"/>
  </si>
  <si>
    <t>Energy consumed per unit intensity</t>
    <phoneticPr fontId="1" type="noConversion"/>
  </si>
  <si>
    <t>Water consumed per unit intensity</t>
    <phoneticPr fontId="1" type="noConversion"/>
  </si>
  <si>
    <t>Eco-friendly Products and Services Revenue</t>
    <phoneticPr fontId="1" type="noConversion"/>
  </si>
  <si>
    <t>No. of business sites with Green Company Certification</t>
    <phoneticPr fontId="1" type="noConversion"/>
  </si>
  <si>
    <t>Human rights training</t>
    <phoneticPr fontId="1" type="noConversion"/>
  </si>
  <si>
    <t>Other training</t>
    <phoneticPr fontId="1" type="noConversion"/>
  </si>
  <si>
    <t>Total no. of labor-management council members</t>
    <phoneticPr fontId="1" type="noConversion"/>
  </si>
  <si>
    <t>As of December 31st of the year</t>
  </si>
  <si>
    <t>N/A</t>
  </si>
  <si>
    <t>N.A</t>
    <phoneticPr fontId="1" type="noConversion"/>
  </si>
  <si>
    <t>* Fatality, LTIR, LTIFR, OIFR, TRIR and TRIFR data of contractors are calculated based on the number of incidents involving both on-site and off-site contractors. However, the annual work hours used in the denominator exclude hours worked by construction companies and off-site contractors due to systemic limitations in data collection.</t>
    <phoneticPr fontId="1" type="noConversion"/>
  </si>
  <si>
    <t>Ratio of voting shares as of December 31, 2023; 2,592,832 shares of National Prension Service</t>
    <phoneticPr fontId="1" type="noConversion"/>
  </si>
  <si>
    <t>As of December 31, 2023</t>
    <phoneticPr fontId="1" type="noConversion"/>
  </si>
  <si>
    <t>(2024.06.28 ver.)</t>
    <phoneticPr fontId="1" type="noConversion"/>
  </si>
  <si>
    <t>CEO to Employee Pay Ratio</t>
    <phoneticPr fontId="1" type="noConversion"/>
  </si>
  <si>
    <t>Ratio of CEO compensation to median employee compensation</t>
    <phoneticPr fontId="1" type="noConversion"/>
  </si>
  <si>
    <t>Ratio of CEO compensation to average employee compensation</t>
    <phoneticPr fontId="1" type="noConversion"/>
  </si>
  <si>
    <t>Board Mandates
(Independent director)</t>
    <phoneticPr fontId="1" type="noConversion"/>
  </si>
  <si>
    <t>Eco-friendly  products and services revenue</t>
    <phoneticPr fontId="1" type="noConversion"/>
  </si>
  <si>
    <t>Eco-friendly products and services revenue</t>
    <phoneticPr fontId="1" type="noConversion"/>
  </si>
  <si>
    <t>(Select the indicator category with dropdown button)</t>
  </si>
  <si>
    <t xml:space="preserve">Female </t>
    <phoneticPr fontId="1" type="noConversion"/>
  </si>
  <si>
    <t>Average basic salary</t>
    <phoneticPr fontId="1" type="noConversion"/>
  </si>
  <si>
    <t>Total female employee</t>
    <phoneticPr fontId="1" type="noConversion"/>
  </si>
  <si>
    <t>Total male employee</t>
    <phoneticPr fontId="1" type="noConversion"/>
  </si>
  <si>
    <t>Average annual salary (basic salary + performance-related pay)</t>
    <phoneticPr fontId="1" type="noConversion"/>
  </si>
  <si>
    <t>Executives</t>
    <phoneticPr fontId="1" type="noConversion"/>
  </si>
  <si>
    <t>No human rights related grievances were reported in 2023 (0 cases)</t>
    <phoneticPr fontId="1" type="noConversion"/>
  </si>
  <si>
    <t>Number of hours worked</t>
    <phoneticPr fontId="1" type="noConversion"/>
  </si>
  <si>
    <t>Number of days lost to work-related injuries, fatalities and ill health</t>
    <phoneticPr fontId="1" type="noConversion"/>
  </si>
  <si>
    <t>Number of employees occupational  accidents</t>
    <phoneticPr fontId="1" type="noConversion"/>
  </si>
  <si>
    <t>Employees occupational accident rate</t>
    <phoneticPr fontId="1" type="noConversion"/>
  </si>
  <si>
    <t>designated number of annual working days * 8 hours</t>
    <phoneticPr fontId="1" type="noConversion"/>
  </si>
  <si>
    <t>Violation of Information Security 
Laws and Regulations (Data disclosure from 2023 onwards)</t>
    <phoneticPr fontId="1" type="noConversion"/>
  </si>
  <si>
    <t>Day</t>
    <phoneticPr fontId="1" type="noConversion"/>
  </si>
  <si>
    <t>Occupational Accident Rate (Some data disclosure from 2023 onwards)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</si>
</sst>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76" formatCode="0.0"/>
    <numFmt numFmtId="177" formatCode="0_);[Red]\(0\)"/>
    <numFmt numFmtId="178" formatCode="#,##0_);[Red]\(#,##0\)"/>
    <numFmt numFmtId="179" formatCode="#,##0.0_);[Red]\(#,##0.0\)"/>
    <numFmt numFmtId="180" formatCode="#,##0.0"/>
    <numFmt numFmtId="181" formatCode="#,##0.0_ "/>
    <numFmt numFmtId="182" formatCode="#,##0.00_);[Red]\(#,##0.00\)"/>
    <numFmt numFmtId="183" formatCode="#,##0_ "/>
    <numFmt numFmtId="184" formatCode="mm&quot;월&quot;\ dd&quot;일&quot;"/>
    <numFmt numFmtId="185" formatCode="_-* #,##0.0_-;\-* #,##0.0_-;_-* &quot;-&quot;_-;_-@_-"/>
    <numFmt numFmtId="186" formatCode="0.0_);[Red]\(0.0\)"/>
    <numFmt numFmtId="187" formatCode="0.00_);[Red]\(0.00\)"/>
    <numFmt numFmtId="188" formatCode="#,##0.00_ "/>
    <numFmt numFmtId="189" formatCode="0.0%"/>
    <numFmt numFmtId="190" formatCode="_-* #,##0.00_-;\-* #,##0.00_-;_-* &quot;-&quot;_-;_-@_-"/>
    <numFmt numFmtId="191" formatCode="#,##0.000_ "/>
    <numFmt numFmtId="192" formatCode="#,##0.000_);[Red]\(#,##0.000\)"/>
  </numFmts>
  <fonts count="48" x14ac:knownFonts="1">
    <font>
      <sz val="11"/>
      <color theme="1"/>
      <name val="맑은 고딕"/>
      <family val="2"/>
      <charset val="129"/>
      <scheme val="minor"/>
    </font>
    <font>
      <sz val="8"/>
      <name val="맑은 고딕"/>
      <family val="2"/>
      <charset val="129"/>
      <scheme val="minor"/>
    </font>
    <font>
      <b/>
      <sz val="12"/>
      <color theme="9" tint="-0.499984740745262"/>
      <name val="맑은 고딕"/>
      <family val="3"/>
      <charset val="129"/>
      <scheme val="minor"/>
    </font>
    <font>
      <sz val="12"/>
      <color theme="9" tint="-0.499984740745262"/>
      <name val="맑은 고딕"/>
      <family val="3"/>
      <charset val="129"/>
      <scheme val="minor"/>
    </font>
    <font>
      <b/>
      <sz val="11"/>
      <color theme="9" tint="-0.499984740745262"/>
      <name val="맑은 고딕"/>
      <family val="3"/>
      <charset val="129"/>
      <scheme val="minor"/>
    </font>
    <font>
      <vertAlign val="superscript"/>
      <sz val="11"/>
      <color theme="1"/>
      <name val="맑은 고딕"/>
      <family val="3"/>
      <charset val="129"/>
      <scheme val="minor"/>
    </font>
    <font>
      <sz val="11"/>
      <color theme="1"/>
      <name val="맑은 고딕"/>
      <family val="3"/>
      <charset val="129"/>
    </font>
    <font>
      <sz val="11"/>
      <color theme="1"/>
      <name val="맑은 고딕"/>
      <family val="2"/>
      <charset val="129"/>
      <scheme val="minor"/>
    </font>
    <font>
      <sz val="11"/>
      <color rgb="FFFF0000"/>
      <name val="맑은 고딕"/>
      <family val="2"/>
      <charset val="129"/>
      <scheme val="minor"/>
    </font>
    <font>
      <sz val="11"/>
      <color rgb="FFFF0000"/>
      <name val="맑은 고딕"/>
      <family val="3"/>
      <charset val="129"/>
      <scheme val="minor"/>
    </font>
    <font>
      <sz val="11"/>
      <color theme="0"/>
      <name val="맑은 고딕"/>
      <family val="2"/>
      <charset val="129"/>
      <scheme val="minor"/>
    </font>
    <font>
      <sz val="11"/>
      <name val="맑은 고딕"/>
      <family val="3"/>
      <charset val="129"/>
      <scheme val="minor"/>
    </font>
    <font>
      <sz val="11"/>
      <color theme="9" tint="-0.499984740745262"/>
      <name val="맑은 고딕"/>
      <family val="3"/>
      <charset val="129"/>
      <scheme val="minor"/>
    </font>
    <font>
      <sz val="11"/>
      <color theme="1"/>
      <name val="맑은 고딕"/>
      <family val="3"/>
      <charset val="129"/>
      <scheme val="minor"/>
    </font>
    <font>
      <sz val="11"/>
      <color theme="0"/>
      <name val="맑은 고딕"/>
      <family val="3"/>
      <charset val="129"/>
      <scheme val="minor"/>
    </font>
    <font>
      <b/>
      <sz val="12"/>
      <name val="맑은 고딕"/>
      <family val="3"/>
      <charset val="129"/>
      <scheme val="minor"/>
    </font>
    <font>
      <sz val="12"/>
      <name val="맑은 고딕"/>
      <family val="3"/>
      <charset val="129"/>
      <scheme val="minor"/>
    </font>
    <font>
      <b/>
      <sz val="11"/>
      <name val="맑은 고딕"/>
      <family val="3"/>
      <charset val="129"/>
      <scheme val="minor"/>
    </font>
    <font>
      <sz val="11"/>
      <name val="맑은 고딕"/>
      <family val="3"/>
      <charset val="129"/>
    </font>
    <font>
      <sz val="10"/>
      <color rgb="FFFF0000"/>
      <name val="맑은 고딕"/>
      <family val="3"/>
      <charset val="129"/>
      <scheme val="minor"/>
    </font>
    <font>
      <sz val="10"/>
      <color theme="1"/>
      <name val="맑은 고딕"/>
      <family val="3"/>
      <charset val="129"/>
      <scheme val="minor"/>
    </font>
    <font>
      <sz val="11"/>
      <name val="맑은 고딕"/>
      <family val="2"/>
      <charset val="129"/>
      <scheme val="minor"/>
    </font>
    <font>
      <sz val="11"/>
      <color rgb="FF000000"/>
      <name val="굴림"/>
      <family val="3"/>
      <charset val="129"/>
    </font>
    <font>
      <b/>
      <sz val="11"/>
      <color theme="1"/>
      <name val="맑은 고딕"/>
      <family val="3"/>
      <charset val="129"/>
      <scheme val="minor"/>
    </font>
    <font>
      <b/>
      <sz val="9"/>
      <name val="맑은 고딕"/>
      <family val="3"/>
      <charset val="129"/>
      <scheme val="minor"/>
    </font>
    <font>
      <sz val="8"/>
      <name val="맑은 고딕"/>
      <family val="3"/>
      <charset val="129"/>
      <scheme val="minor"/>
    </font>
    <font>
      <sz val="9"/>
      <name val="맑은 고딕"/>
      <family val="3"/>
      <charset val="129"/>
      <scheme val="minor"/>
    </font>
    <font>
      <sz val="9"/>
      <color theme="1" tint="0.499984740745262"/>
      <name val="맑은 고딕"/>
      <family val="3"/>
      <charset val="129"/>
      <scheme val="minor"/>
    </font>
    <font>
      <sz val="9"/>
      <color theme="1"/>
      <name val="맑은 고딕"/>
      <family val="3"/>
      <charset val="129"/>
      <scheme val="minor"/>
    </font>
    <font>
      <b/>
      <sz val="9"/>
      <color rgb="FF0000FF"/>
      <name val="맑은 고딕"/>
      <family val="3"/>
      <charset val="129"/>
      <scheme val="minor"/>
    </font>
    <font>
      <b/>
      <sz val="9"/>
      <color theme="1"/>
      <name val="맑은 고딕"/>
      <family val="3"/>
      <charset val="129"/>
      <scheme val="minor"/>
    </font>
    <font>
      <u/>
      <sz val="11"/>
      <color theme="10"/>
      <name val="맑은 고딕"/>
      <family val="2"/>
      <charset val="129"/>
      <scheme val="minor"/>
    </font>
    <font>
      <sz val="8"/>
      <color theme="1"/>
      <name val="맑은 고딕"/>
      <family val="2"/>
      <charset val="129"/>
      <scheme val="minor"/>
    </font>
    <font>
      <sz val="10"/>
      <name val="맑은 고딕"/>
      <family val="3"/>
      <charset val="129"/>
      <scheme val="minor"/>
    </font>
    <font>
      <b/>
      <sz val="10"/>
      <color theme="0"/>
      <name val="맑은 고딕"/>
      <family val="3"/>
      <charset val="129"/>
      <scheme val="minor"/>
    </font>
    <font>
      <sz val="11"/>
      <color theme="0" tint="-0.249977111117893"/>
      <name val="맑은 고딕"/>
      <family val="2"/>
      <charset val="129"/>
      <scheme val="minor"/>
    </font>
    <font>
      <sz val="11"/>
      <color theme="0" tint="-0.249977111117893"/>
      <name val="맑은 고딕"/>
      <family val="3"/>
      <charset val="129"/>
      <scheme val="minor"/>
    </font>
    <font>
      <sz val="12"/>
      <color theme="0"/>
      <name val="맑은 고딕"/>
      <family val="3"/>
      <charset val="129"/>
      <scheme val="minor"/>
    </font>
    <font>
      <b/>
      <sz val="12"/>
      <color theme="0"/>
      <name val="맑은 고딕"/>
      <family val="3"/>
      <charset val="129"/>
      <scheme val="minor"/>
    </font>
    <font>
      <sz val="12"/>
      <color theme="1"/>
      <name val="맑은 고딕"/>
      <family val="3"/>
      <charset val="129"/>
      <scheme val="minor"/>
    </font>
    <font>
      <sz val="9"/>
      <name val="맑은 고딕"/>
      <family val="2"/>
      <charset val="129"/>
      <scheme val="minor"/>
    </font>
    <font>
      <b/>
      <sz val="9"/>
      <color indexed="81"/>
      <name val="돋움"/>
      <family val="3"/>
      <charset val="129"/>
    </font>
    <font>
      <b/>
      <sz val="9"/>
      <color indexed="81"/>
      <name val="Tahoma"/>
      <family val="2"/>
    </font>
    <font>
      <sz val="9"/>
      <color indexed="81"/>
      <name val="Tahoma"/>
      <family val="2"/>
    </font>
    <font>
      <sz val="9"/>
      <color indexed="81"/>
      <name val="돋움"/>
      <family val="3"/>
      <charset val="129"/>
    </font>
    <font>
      <b/>
      <sz val="11"/>
      <color rgb="FF0000FF"/>
      <name val="맑은 고딕"/>
      <family val="3"/>
      <charset val="129"/>
      <scheme val="minor"/>
    </font>
    <font>
      <b/>
      <sz val="10"/>
      <color rgb="FF0000FF"/>
      <name val="맑은 고딕"/>
      <family val="3"/>
      <charset val="129"/>
      <scheme val="minor"/>
    </font>
    <font>
      <sz val="11"/>
      <color rgb="FF0000FF"/>
      <name val="맑은 고딕"/>
      <family val="3"/>
      <charset val="129"/>
      <scheme val="minor"/>
    </font>
  </fonts>
  <fills count="20">
    <fill>
      <patternFill patternType="none"/>
    </fill>
    <fill>
      <patternFill patternType="gray125"/>
    </fill>
    <fill>
      <patternFill patternType="solid">
        <fgColor theme="9" tint="0.79998168889431442"/>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FFF2CC"/>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bgColor indexed="64"/>
      </patternFill>
    </fill>
  </fills>
  <borders count="97">
    <border>
      <left/>
      <right/>
      <top/>
      <bottom/>
      <diagonal/>
    </border>
    <border>
      <left/>
      <right/>
      <top style="double">
        <color theme="9" tint="-0.499984740745262"/>
      </top>
      <bottom style="double">
        <color theme="9" tint="-0.499984740745262"/>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auto="1"/>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right/>
      <top style="hair">
        <color indexed="64"/>
      </top>
      <bottom/>
      <diagonal/>
    </border>
    <border>
      <left/>
      <right/>
      <top/>
      <bottom style="hair">
        <color indexed="64"/>
      </bottom>
      <diagonal/>
    </border>
    <border>
      <left/>
      <right/>
      <top/>
      <bottom style="thin">
        <color auto="1"/>
      </bottom>
      <diagonal/>
    </border>
    <border>
      <left/>
      <right/>
      <top style="thin">
        <color auto="1"/>
      </top>
      <bottom/>
      <diagonal/>
    </border>
    <border>
      <left style="hair">
        <color auto="1"/>
      </left>
      <right/>
      <top style="hair">
        <color auto="1"/>
      </top>
      <bottom/>
      <diagonal/>
    </border>
    <border>
      <left/>
      <right style="hair">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auto="1"/>
      </left>
      <right style="hair">
        <color auto="1"/>
      </right>
      <top style="thin">
        <color auto="1"/>
      </top>
      <bottom/>
      <diagonal/>
    </border>
    <border>
      <left style="hair">
        <color auto="1"/>
      </left>
      <right/>
      <top style="thin">
        <color auto="1"/>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auto="1"/>
      </left>
      <right style="thin">
        <color auto="1"/>
      </right>
      <top style="hair">
        <color auto="1"/>
      </top>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hair">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hair">
        <color auto="1"/>
      </top>
      <bottom style="medium">
        <color indexed="64"/>
      </bottom>
      <diagonal/>
    </border>
    <border>
      <left style="thin">
        <color indexed="64"/>
      </left>
      <right style="thick">
        <color indexed="64"/>
      </right>
      <top style="thin">
        <color indexed="64"/>
      </top>
      <bottom/>
      <diagonal/>
    </border>
    <border>
      <left style="medium">
        <color rgb="FF0000FF"/>
      </left>
      <right style="thin">
        <color indexed="64"/>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style="medium">
        <color rgb="FF0000FF"/>
      </left>
      <right style="thin">
        <color indexed="64"/>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auto="1"/>
      </left>
      <right style="thin">
        <color auto="1"/>
      </right>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s>
  <cellStyleXfs count="4">
    <xf numFmtId="0" fontId="0" fillId="0" borderId="0">
      <alignment vertical="center"/>
    </xf>
    <xf numFmtId="41" fontId="7" fillId="0" borderId="0" applyFont="0" applyFill="0" applyBorder="0" applyAlignment="0" applyProtection="0">
      <alignment vertical="center"/>
    </xf>
    <xf numFmtId="9" fontId="7"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749">
    <xf numFmtId="0" fontId="0" fillId="0" borderId="0" xfId="0">
      <alignment vertical="center"/>
    </xf>
    <xf numFmtId="0" fontId="0" fillId="0" borderId="0" xfId="0" applyAlignment="1">
      <alignment horizontal="center" vertical="center"/>
    </xf>
    <xf numFmtId="0" fontId="0" fillId="0" borderId="9" xfId="0" applyBorder="1">
      <alignment vertical="center"/>
    </xf>
    <xf numFmtId="0" fontId="0" fillId="0" borderId="13" xfId="0" applyBorder="1">
      <alignment vertical="center"/>
    </xf>
    <xf numFmtId="0" fontId="0" fillId="0" borderId="8" xfId="0" quotePrefix="1" applyBorder="1" applyAlignment="1">
      <alignment horizontal="right" vertical="center"/>
    </xf>
    <xf numFmtId="0" fontId="0" fillId="0" borderId="8" xfId="0" applyBorder="1" applyAlignment="1">
      <alignment horizontal="right" vertical="center"/>
    </xf>
    <xf numFmtId="0" fontId="0" fillId="0" borderId="12" xfId="0" applyBorder="1" applyAlignment="1">
      <alignment horizontal="right" vertical="center"/>
    </xf>
    <xf numFmtId="177" fontId="0" fillId="0" borderId="12" xfId="0" applyNumberFormat="1" applyBorder="1">
      <alignment vertical="center"/>
    </xf>
    <xf numFmtId="178" fontId="0" fillId="0" borderId="8" xfId="0" applyNumberFormat="1" applyBorder="1">
      <alignment vertical="center"/>
    </xf>
    <xf numFmtId="178" fontId="0" fillId="0" borderId="12" xfId="0" applyNumberFormat="1" applyBorder="1">
      <alignment vertical="center"/>
    </xf>
    <xf numFmtId="179" fontId="0" fillId="0" borderId="8" xfId="0" applyNumberFormat="1" applyBorder="1">
      <alignment vertical="center"/>
    </xf>
    <xf numFmtId="3" fontId="0" fillId="0" borderId="0" xfId="0" applyNumberFormat="1">
      <alignment vertical="center"/>
    </xf>
    <xf numFmtId="179" fontId="0" fillId="0" borderId="12" xfId="0" applyNumberFormat="1" applyBorder="1">
      <alignment vertical="center"/>
    </xf>
    <xf numFmtId="181" fontId="0" fillId="0" borderId="8" xfId="0" applyNumberFormat="1" applyBorder="1" applyAlignment="1">
      <alignment horizontal="right" vertical="center"/>
    </xf>
    <xf numFmtId="181" fontId="0" fillId="0" borderId="8" xfId="0" quotePrefix="1" applyNumberFormat="1" applyBorder="1" applyAlignment="1">
      <alignment horizontal="right" vertical="center"/>
    </xf>
    <xf numFmtId="181" fontId="0" fillId="0" borderId="12" xfId="0" applyNumberFormat="1" applyBorder="1" applyAlignment="1">
      <alignment horizontal="right" vertical="center"/>
    </xf>
    <xf numFmtId="182" fontId="0" fillId="0" borderId="8" xfId="0" applyNumberFormat="1" applyBorder="1">
      <alignment vertical="center"/>
    </xf>
    <xf numFmtId="178" fontId="0" fillId="0" borderId="8" xfId="0" applyNumberFormat="1" applyBorder="1" applyAlignment="1">
      <alignment horizontal="right" vertical="center"/>
    </xf>
    <xf numFmtId="178" fontId="0" fillId="0" borderId="12" xfId="0" applyNumberFormat="1" applyBorder="1" applyAlignment="1">
      <alignment horizontal="right" vertical="center"/>
    </xf>
    <xf numFmtId="179" fontId="0" fillId="0" borderId="8" xfId="0" applyNumberFormat="1" applyBorder="1" applyAlignment="1">
      <alignment horizontal="right" vertical="center"/>
    </xf>
    <xf numFmtId="0" fontId="0" fillId="4" borderId="0" xfId="0" applyFill="1">
      <alignment vertical="center"/>
    </xf>
    <xf numFmtId="178" fontId="0" fillId="0" borderId="8" xfId="1" applyNumberFormat="1" applyFont="1" applyBorder="1" applyAlignment="1">
      <alignment horizontal="right" vertical="center"/>
    </xf>
    <xf numFmtId="1" fontId="0" fillId="0" borderId="8" xfId="0" applyNumberFormat="1" applyBorder="1">
      <alignment vertical="center"/>
    </xf>
    <xf numFmtId="1" fontId="0" fillId="0" borderId="12" xfId="0" applyNumberFormat="1" applyBorder="1">
      <alignment vertical="center"/>
    </xf>
    <xf numFmtId="2" fontId="0" fillId="0" borderId="8" xfId="0" applyNumberFormat="1" applyBorder="1" applyAlignment="1">
      <alignment horizontal="right" vertical="center"/>
    </xf>
    <xf numFmtId="2" fontId="0" fillId="0" borderId="12" xfId="0" applyNumberFormat="1" applyBorder="1" applyAlignment="1">
      <alignment horizontal="right" vertical="center"/>
    </xf>
    <xf numFmtId="0" fontId="9" fillId="0" borderId="0" xfId="0" applyFont="1">
      <alignment vertical="center"/>
    </xf>
    <xf numFmtId="177" fontId="0" fillId="0" borderId="12" xfId="0" applyNumberFormat="1" applyBorder="1" applyAlignment="1">
      <alignment horizontal="right" vertical="center"/>
    </xf>
    <xf numFmtId="0" fontId="2" fillId="0" borderId="0" xfId="0" applyFont="1" applyAlignment="1">
      <alignment horizontal="left" vertical="center" indent="1"/>
    </xf>
    <xf numFmtId="0" fontId="3" fillId="0" borderId="0" xfId="0" applyFont="1">
      <alignment vertical="center"/>
    </xf>
    <xf numFmtId="0" fontId="3" fillId="0" borderId="0" xfId="0" applyFont="1" applyAlignment="1">
      <alignment horizontal="center" vertical="center"/>
    </xf>
    <xf numFmtId="0" fontId="4" fillId="0" borderId="24" xfId="0" applyFont="1" applyBorder="1" applyAlignment="1">
      <alignment horizontal="left" vertical="center"/>
    </xf>
    <xf numFmtId="0" fontId="12" fillId="0" borderId="24" xfId="0" applyFont="1" applyBorder="1">
      <alignment vertical="center"/>
    </xf>
    <xf numFmtId="0" fontId="12" fillId="0" borderId="24" xfId="0" applyFont="1" applyBorder="1" applyAlignment="1">
      <alignment horizontal="center" vertical="center"/>
    </xf>
    <xf numFmtId="0" fontId="13" fillId="0" borderId="0" xfId="0" applyFont="1">
      <alignment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3" fillId="0" borderId="0" xfId="0" applyFont="1" applyAlignment="1">
      <alignment horizontal="center"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pplyAlignment="1">
      <alignment horizontal="center" vertical="center"/>
    </xf>
    <xf numFmtId="41" fontId="13" fillId="0" borderId="8" xfId="1"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pplyAlignment="1">
      <alignment horizontal="center" vertical="center"/>
    </xf>
    <xf numFmtId="41" fontId="13" fillId="0" borderId="12" xfId="1" applyFont="1" applyBorder="1">
      <alignment vertical="center"/>
    </xf>
    <xf numFmtId="0" fontId="13" fillId="0" borderId="13" xfId="0" applyFont="1" applyBorder="1">
      <alignment vertical="center"/>
    </xf>
    <xf numFmtId="3" fontId="13" fillId="0" borderId="8" xfId="0" applyNumberFormat="1" applyFont="1" applyBorder="1">
      <alignment vertical="center"/>
    </xf>
    <xf numFmtId="0" fontId="13" fillId="0" borderId="8" xfId="0" applyFont="1" applyBorder="1">
      <alignment vertical="center"/>
    </xf>
    <xf numFmtId="3" fontId="13" fillId="0" borderId="12" xfId="0" applyNumberFormat="1" applyFont="1" applyBorder="1">
      <alignment vertical="center"/>
    </xf>
    <xf numFmtId="0" fontId="13" fillId="0" borderId="12" xfId="0" applyFont="1" applyBorder="1">
      <alignment vertical="center"/>
    </xf>
    <xf numFmtId="0" fontId="13" fillId="0" borderId="9" xfId="0" applyFont="1" applyBorder="1" applyAlignment="1">
      <alignment vertical="top"/>
    </xf>
    <xf numFmtId="0" fontId="13" fillId="0" borderId="13" xfId="0" applyFont="1" applyBorder="1" applyAlignment="1">
      <alignment vertical="top"/>
    </xf>
    <xf numFmtId="176" fontId="13" fillId="0" borderId="8" xfId="0" applyNumberFormat="1" applyFont="1" applyBorder="1">
      <alignment vertical="center"/>
    </xf>
    <xf numFmtId="176" fontId="13" fillId="0" borderId="12" xfId="0" applyNumberFormat="1" applyFont="1" applyBorder="1">
      <alignment vertical="center"/>
    </xf>
    <xf numFmtId="0" fontId="14" fillId="3" borderId="4" xfId="0" applyFont="1" applyFill="1" applyBorder="1" applyAlignment="1">
      <alignment horizontal="center" vertical="top"/>
    </xf>
    <xf numFmtId="0" fontId="14" fillId="3" borderId="5" xfId="0" applyFont="1" applyFill="1" applyBorder="1" applyAlignment="1">
      <alignment horizontal="center" vertical="top"/>
    </xf>
    <xf numFmtId="0" fontId="13" fillId="0" borderId="8" xfId="0" applyFont="1" applyBorder="1" applyAlignment="1">
      <alignment horizontal="center" vertical="top"/>
    </xf>
    <xf numFmtId="0" fontId="13" fillId="0" borderId="12" xfId="0" applyFont="1" applyBorder="1" applyAlignment="1">
      <alignment horizontal="center" vertical="top"/>
    </xf>
    <xf numFmtId="0" fontId="13" fillId="0" borderId="12" xfId="0" quotePrefix="1" applyFont="1" applyBorder="1" applyAlignment="1">
      <alignment horizontal="right" vertical="top"/>
    </xf>
    <xf numFmtId="0" fontId="13" fillId="0" borderId="8" xfId="0" applyFont="1" applyBorder="1" applyAlignment="1">
      <alignment horizontal="right" vertical="center"/>
    </xf>
    <xf numFmtId="0" fontId="13" fillId="0" borderId="12" xfId="0" quotePrefix="1" applyFont="1" applyBorder="1" applyAlignment="1">
      <alignment horizontal="right" vertical="center"/>
    </xf>
    <xf numFmtId="0" fontId="13" fillId="0" borderId="12" xfId="0" applyFont="1" applyBorder="1" applyAlignment="1">
      <alignment horizontal="right" vertical="center"/>
    </xf>
    <xf numFmtId="0" fontId="13" fillId="0" borderId="8" xfId="0" quotePrefix="1" applyFont="1" applyBorder="1" applyAlignment="1">
      <alignment horizontal="right" vertical="center"/>
    </xf>
    <xf numFmtId="178" fontId="13" fillId="0" borderId="8" xfId="0" applyNumberFormat="1" applyFont="1" applyBorder="1">
      <alignment vertical="center"/>
    </xf>
    <xf numFmtId="178" fontId="13" fillId="0" borderId="9" xfId="0" applyNumberFormat="1" applyFont="1" applyBorder="1">
      <alignment vertical="center"/>
    </xf>
    <xf numFmtId="178" fontId="13" fillId="0" borderId="12" xfId="0" applyNumberFormat="1" applyFont="1" applyBorder="1">
      <alignment vertical="center"/>
    </xf>
    <xf numFmtId="178" fontId="13" fillId="0" borderId="8" xfId="1" applyNumberFormat="1" applyFont="1" applyBorder="1">
      <alignment vertical="center"/>
    </xf>
    <xf numFmtId="3" fontId="13" fillId="0" borderId="8" xfId="0" applyNumberFormat="1" applyFont="1" applyBorder="1" applyAlignment="1">
      <alignment horizontal="center" vertical="center"/>
    </xf>
    <xf numFmtId="179" fontId="13" fillId="0" borderId="8" xfId="0" applyNumberFormat="1" applyFont="1" applyBorder="1">
      <alignment vertical="center"/>
    </xf>
    <xf numFmtId="3" fontId="13" fillId="0" borderId="9" xfId="0" applyNumberFormat="1" applyFont="1" applyBorder="1">
      <alignment vertical="center"/>
    </xf>
    <xf numFmtId="0" fontId="9" fillId="0" borderId="9" xfId="0" applyFont="1" applyBorder="1">
      <alignment vertical="center"/>
    </xf>
    <xf numFmtId="2" fontId="13" fillId="0" borderId="0" xfId="0" applyNumberFormat="1" applyFont="1">
      <alignment vertical="center"/>
    </xf>
    <xf numFmtId="179" fontId="13" fillId="0" borderId="12" xfId="0" applyNumberFormat="1" applyFont="1" applyBorder="1">
      <alignment vertical="center"/>
    </xf>
    <xf numFmtId="181" fontId="13" fillId="0" borderId="8" xfId="0" applyNumberFormat="1" applyFont="1" applyBorder="1" applyAlignment="1">
      <alignment horizontal="right" vertical="center"/>
    </xf>
    <xf numFmtId="181" fontId="13" fillId="0" borderId="8" xfId="0" quotePrefix="1" applyNumberFormat="1" applyFont="1" applyBorder="1" applyAlignment="1">
      <alignment horizontal="right" vertical="center"/>
    </xf>
    <xf numFmtId="181" fontId="13" fillId="0" borderId="12" xfId="0" applyNumberFormat="1" applyFont="1" applyBorder="1" applyAlignment="1">
      <alignment horizontal="right" vertical="center"/>
    </xf>
    <xf numFmtId="182" fontId="13" fillId="0" borderId="8" xfId="0" applyNumberFormat="1" applyFont="1" applyBorder="1">
      <alignment vertical="center"/>
    </xf>
    <xf numFmtId="178" fontId="13" fillId="0" borderId="8" xfId="0" applyNumberFormat="1" applyFont="1" applyBorder="1" applyAlignment="1">
      <alignment horizontal="right" vertical="center"/>
    </xf>
    <xf numFmtId="179" fontId="13" fillId="0" borderId="8" xfId="0" applyNumberFormat="1" applyFont="1" applyBorder="1" applyAlignment="1">
      <alignment horizontal="right" vertical="center"/>
    </xf>
    <xf numFmtId="178" fontId="13" fillId="0" borderId="12" xfId="0" quotePrefix="1" applyNumberFormat="1" applyFont="1" applyBorder="1" applyAlignment="1">
      <alignment horizontal="right" vertical="center"/>
    </xf>
    <xf numFmtId="178" fontId="13" fillId="0" borderId="12" xfId="0" applyNumberFormat="1" applyFont="1" applyBorder="1" applyAlignment="1">
      <alignment horizontal="right" vertical="center"/>
    </xf>
    <xf numFmtId="177" fontId="13" fillId="0" borderId="12" xfId="0" applyNumberFormat="1" applyFont="1" applyBorder="1">
      <alignment vertical="center"/>
    </xf>
    <xf numFmtId="0" fontId="11" fillId="0" borderId="0" xfId="0" applyFont="1">
      <alignment vertical="center"/>
    </xf>
    <xf numFmtId="0" fontId="11" fillId="0" borderId="0" xfId="0" applyFont="1" applyAlignment="1">
      <alignment horizontal="center" vertical="center"/>
    </xf>
    <xf numFmtId="184" fontId="11" fillId="0" borderId="0" xfId="0" applyNumberFormat="1" applyFont="1">
      <alignment vertical="center"/>
    </xf>
    <xf numFmtId="0" fontId="17" fillId="0" borderId="24" xfId="0" applyFont="1" applyBorder="1" applyAlignment="1">
      <alignment horizontal="left" vertical="center"/>
    </xf>
    <xf numFmtId="0" fontId="11" fillId="0" borderId="24" xfId="0" applyFont="1" applyBorder="1">
      <alignment vertical="center"/>
    </xf>
    <xf numFmtId="0" fontId="11" fillId="0" borderId="24" xfId="0" applyFont="1" applyBorder="1" applyAlignment="1">
      <alignment horizontal="center" vertical="center"/>
    </xf>
    <xf numFmtId="0" fontId="15" fillId="0" borderId="0" xfId="0" applyFont="1" applyAlignment="1">
      <alignment horizontal="left" vertical="center"/>
    </xf>
    <xf numFmtId="0" fontId="14" fillId="0" borderId="25" xfId="0" applyFont="1" applyBorder="1" applyAlignment="1">
      <alignment horizontal="left" vertical="center"/>
    </xf>
    <xf numFmtId="0" fontId="14" fillId="0" borderId="0" xfId="0" applyFont="1" applyAlignment="1">
      <alignment horizontal="left" vertical="center"/>
    </xf>
    <xf numFmtId="0" fontId="17" fillId="0" borderId="24" xfId="0" applyFont="1" applyBorder="1">
      <alignment vertical="center"/>
    </xf>
    <xf numFmtId="0" fontId="10" fillId="0" borderId="0" xfId="0" applyFont="1">
      <alignment vertical="center"/>
    </xf>
    <xf numFmtId="183" fontId="13" fillId="0" borderId="8" xfId="0" applyNumberFormat="1" applyFont="1" applyBorder="1">
      <alignment vertical="center"/>
    </xf>
    <xf numFmtId="183" fontId="13" fillId="0" borderId="12" xfId="0" applyNumberFormat="1" applyFont="1" applyBorder="1">
      <alignment vertical="center"/>
    </xf>
    <xf numFmtId="181" fontId="13" fillId="0" borderId="8" xfId="0" applyNumberFormat="1" applyFont="1" applyBorder="1">
      <alignment vertical="center"/>
    </xf>
    <xf numFmtId="181" fontId="13" fillId="0" borderId="12" xfId="0" applyNumberFormat="1" applyFont="1" applyBorder="1">
      <alignment vertical="center"/>
    </xf>
    <xf numFmtId="3" fontId="14" fillId="3" borderId="4" xfId="0" applyNumberFormat="1" applyFont="1" applyFill="1" applyBorder="1" applyAlignment="1">
      <alignment horizontal="center" vertical="center"/>
    </xf>
    <xf numFmtId="3" fontId="14" fillId="3" borderId="5" xfId="0" applyNumberFormat="1" applyFont="1" applyFill="1" applyBorder="1" applyAlignment="1">
      <alignment horizontal="center" vertical="center"/>
    </xf>
    <xf numFmtId="180" fontId="13" fillId="0" borderId="8" xfId="0" applyNumberFormat="1" applyFont="1" applyBorder="1">
      <alignment vertical="center"/>
    </xf>
    <xf numFmtId="3" fontId="13" fillId="0" borderId="12" xfId="0" applyNumberFormat="1" applyFont="1" applyBorder="1" applyAlignment="1">
      <alignment horizontal="center" vertical="center"/>
    </xf>
    <xf numFmtId="180" fontId="13" fillId="0" borderId="12" xfId="0" applyNumberFormat="1" applyFont="1" applyBorder="1">
      <alignment vertical="center"/>
    </xf>
    <xf numFmtId="3" fontId="13" fillId="0" borderId="13" xfId="0" applyNumberFormat="1" applyFont="1" applyBorder="1">
      <alignment vertical="center"/>
    </xf>
    <xf numFmtId="0" fontId="13" fillId="0" borderId="9" xfId="0" applyFont="1" applyBorder="1" applyAlignment="1">
      <alignment vertical="center" wrapText="1"/>
    </xf>
    <xf numFmtId="182" fontId="13" fillId="0" borderId="12" xfId="0" applyNumberFormat="1" applyFont="1" applyBorder="1">
      <alignment vertical="center"/>
    </xf>
    <xf numFmtId="0" fontId="13" fillId="0" borderId="8" xfId="0" quotePrefix="1" applyFont="1" applyBorder="1" applyAlignment="1">
      <alignment horizontal="center" vertical="center"/>
    </xf>
    <xf numFmtId="0" fontId="13" fillId="0" borderId="8" xfId="0" quotePrefix="1" applyFont="1" applyBorder="1">
      <alignment vertical="center"/>
    </xf>
    <xf numFmtId="3" fontId="13" fillId="0" borderId="8" xfId="0" quotePrefix="1" applyNumberFormat="1" applyFont="1" applyBorder="1" applyAlignment="1">
      <alignment horizontal="right" vertical="center"/>
    </xf>
    <xf numFmtId="3" fontId="13" fillId="0" borderId="12" xfId="0" quotePrefix="1" applyNumberFormat="1" applyFont="1" applyBorder="1" applyAlignment="1">
      <alignment horizontal="right" vertical="center"/>
    </xf>
    <xf numFmtId="1" fontId="13" fillId="0" borderId="8" xfId="0" applyNumberFormat="1" applyFont="1" applyBorder="1">
      <alignment vertical="center"/>
    </xf>
    <xf numFmtId="0" fontId="13" fillId="0" borderId="12" xfId="0" quotePrefix="1" applyFont="1" applyBorder="1">
      <alignment vertical="center"/>
    </xf>
    <xf numFmtId="0" fontId="13" fillId="0" borderId="8" xfId="0" applyFont="1" applyBorder="1" applyAlignment="1">
      <alignment horizontal="right" vertical="top"/>
    </xf>
    <xf numFmtId="177" fontId="13" fillId="0" borderId="8" xfId="0" applyNumberFormat="1" applyFont="1" applyBorder="1">
      <alignment vertical="center"/>
    </xf>
    <xf numFmtId="0" fontId="13" fillId="0" borderId="18" xfId="0" applyFont="1" applyBorder="1" applyAlignment="1">
      <alignment horizontal="center" vertical="center"/>
    </xf>
    <xf numFmtId="0" fontId="13" fillId="0" borderId="18" xfId="0" applyFont="1" applyBorder="1" applyAlignment="1">
      <alignment horizontal="right" vertical="center"/>
    </xf>
    <xf numFmtId="0" fontId="13" fillId="0" borderId="26" xfId="0" applyFont="1" applyBorder="1">
      <alignment vertical="center"/>
    </xf>
    <xf numFmtId="0" fontId="13" fillId="0" borderId="18" xfId="0" quotePrefix="1" applyFont="1" applyBorder="1" applyAlignment="1">
      <alignment horizontal="right" vertical="center"/>
    </xf>
    <xf numFmtId="183" fontId="13" fillId="0" borderId="12" xfId="0" quotePrefix="1" applyNumberFormat="1" applyFont="1" applyBorder="1" applyAlignment="1">
      <alignment horizontal="right" vertical="center"/>
    </xf>
    <xf numFmtId="183" fontId="13" fillId="0" borderId="8" xfId="0" applyNumberFormat="1" applyFont="1" applyBorder="1" applyAlignment="1">
      <alignment horizontal="right" vertical="center"/>
    </xf>
    <xf numFmtId="183" fontId="13" fillId="0" borderId="12" xfId="0" applyNumberFormat="1" applyFont="1" applyBorder="1" applyAlignment="1">
      <alignment horizontal="right" vertical="center"/>
    </xf>
    <xf numFmtId="179" fontId="0" fillId="0" borderId="12" xfId="0" applyNumberFormat="1" applyBorder="1" applyAlignment="1">
      <alignment horizontal="right" vertical="center"/>
    </xf>
    <xf numFmtId="177" fontId="0" fillId="0" borderId="12" xfId="2" applyNumberFormat="1" applyFont="1" applyBorder="1" applyAlignment="1">
      <alignment horizontal="right" vertical="center"/>
    </xf>
    <xf numFmtId="176" fontId="13" fillId="0" borderId="8" xfId="0" quotePrefix="1" applyNumberFormat="1" applyFont="1" applyBorder="1" applyAlignment="1">
      <alignment horizontal="right" vertical="center"/>
    </xf>
    <xf numFmtId="176" fontId="13" fillId="0" borderId="12" xfId="0" quotePrefix="1" applyNumberFormat="1" applyFont="1" applyBorder="1" applyAlignment="1">
      <alignment horizontal="right" vertical="center"/>
    </xf>
    <xf numFmtId="185" fontId="13" fillId="0" borderId="8" xfId="1" applyNumberFormat="1" applyFont="1" applyBorder="1">
      <alignment vertical="center"/>
    </xf>
    <xf numFmtId="185" fontId="13" fillId="0" borderId="12" xfId="1" applyNumberFormat="1" applyFont="1" applyBorder="1">
      <alignment vertical="center"/>
    </xf>
    <xf numFmtId="41" fontId="13" fillId="0" borderId="18" xfId="1" applyFont="1" applyBorder="1" applyAlignment="1">
      <alignment horizontal="right" vertical="center"/>
    </xf>
    <xf numFmtId="179" fontId="0" fillId="0" borderId="8" xfId="1" applyNumberFormat="1" applyFont="1" applyBorder="1" applyAlignment="1">
      <alignment horizontal="right" vertical="center"/>
    </xf>
    <xf numFmtId="178" fontId="0" fillId="0" borderId="8" xfId="0" quotePrefix="1" applyNumberFormat="1" applyBorder="1" applyAlignment="1">
      <alignment horizontal="right" vertical="center"/>
    </xf>
    <xf numFmtId="179" fontId="0" fillId="0" borderId="12" xfId="0" quotePrefix="1" applyNumberFormat="1" applyBorder="1" applyAlignment="1">
      <alignment horizontal="right" vertical="center"/>
    </xf>
    <xf numFmtId="178" fontId="13" fillId="0" borderId="8" xfId="0" quotePrefix="1" applyNumberFormat="1" applyFont="1" applyBorder="1" applyAlignment="1">
      <alignment horizontal="right" vertical="center"/>
    </xf>
    <xf numFmtId="0" fontId="0" fillId="0" borderId="0" xfId="0"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24" xfId="0" applyFont="1" applyBorder="1" applyAlignment="1">
      <alignment horizontal="left" vertical="center"/>
    </xf>
    <xf numFmtId="0" fontId="12" fillId="0" borderId="24" xfId="0" applyFont="1" applyBorder="1" applyAlignment="1">
      <alignment horizontal="left" vertical="center"/>
    </xf>
    <xf numFmtId="179" fontId="13" fillId="0" borderId="8" xfId="0" quotePrefix="1" applyNumberFormat="1" applyFont="1" applyBorder="1" applyAlignment="1">
      <alignment horizontal="right" vertical="center"/>
    </xf>
    <xf numFmtId="179" fontId="13" fillId="0" borderId="12" xfId="0" applyNumberFormat="1" applyFont="1" applyBorder="1" applyAlignment="1">
      <alignment horizontal="right" vertical="center"/>
    </xf>
    <xf numFmtId="41" fontId="11" fillId="0" borderId="12" xfId="1" applyFont="1" applyFill="1" applyBorder="1" applyAlignment="1">
      <alignment horizontal="right" vertical="center"/>
    </xf>
    <xf numFmtId="178" fontId="13" fillId="0" borderId="9" xfId="0" applyNumberFormat="1" applyFont="1" applyBorder="1" applyAlignment="1">
      <alignment horizontal="right" vertical="center"/>
    </xf>
    <xf numFmtId="0" fontId="8" fillId="0" borderId="9" xfId="0" applyFont="1" applyBorder="1">
      <alignment vertical="center"/>
    </xf>
    <xf numFmtId="183" fontId="13" fillId="0" borderId="8" xfId="0" quotePrefix="1" applyNumberFormat="1" applyFont="1" applyBorder="1" applyAlignment="1">
      <alignment horizontal="right" vertical="center"/>
    </xf>
    <xf numFmtId="0" fontId="9" fillId="0" borderId="13" xfId="0" applyFont="1" applyBorder="1">
      <alignment vertical="center"/>
    </xf>
    <xf numFmtId="178" fontId="13" fillId="0" borderId="0" xfId="0" applyNumberFormat="1" applyFont="1">
      <alignment vertical="center"/>
    </xf>
    <xf numFmtId="0" fontId="9" fillId="0" borderId="26" xfId="0" applyFont="1" applyBorder="1">
      <alignment vertical="center"/>
    </xf>
    <xf numFmtId="178" fontId="13" fillId="0" borderId="0" xfId="0" applyNumberFormat="1" applyFont="1" applyAlignment="1">
      <alignment horizontal="right" vertical="center"/>
    </xf>
    <xf numFmtId="0" fontId="19" fillId="0" borderId="9" xfId="0" applyFont="1" applyBorder="1">
      <alignment vertical="center"/>
    </xf>
    <xf numFmtId="0" fontId="20" fillId="0" borderId="9" xfId="0" applyFont="1" applyBorder="1">
      <alignment vertical="center"/>
    </xf>
    <xf numFmtId="0" fontId="20" fillId="0" borderId="13" xfId="0" applyFont="1" applyBorder="1">
      <alignment vertical="center"/>
    </xf>
    <xf numFmtId="0" fontId="21" fillId="0" borderId="9" xfId="0" applyFont="1" applyBorder="1">
      <alignment vertical="center"/>
    </xf>
    <xf numFmtId="41" fontId="13" fillId="0" borderId="8" xfId="1" applyFont="1" applyBorder="1" applyAlignment="1">
      <alignment horizontal="right" vertical="center"/>
    </xf>
    <xf numFmtId="41" fontId="13" fillId="0" borderId="12" xfId="1" applyFont="1" applyBorder="1" applyAlignment="1">
      <alignment horizontal="right" vertical="center"/>
    </xf>
    <xf numFmtId="177" fontId="13" fillId="0" borderId="8" xfId="1" applyNumberFormat="1" applyFont="1" applyBorder="1" applyAlignment="1">
      <alignment horizontal="right" vertical="center"/>
    </xf>
    <xf numFmtId="177" fontId="13" fillId="0" borderId="12" xfId="1" quotePrefix="1" applyNumberFormat="1" applyFont="1" applyBorder="1" applyAlignment="1">
      <alignment horizontal="right" vertical="center"/>
    </xf>
    <xf numFmtId="177" fontId="13" fillId="0" borderId="12" xfId="1" applyNumberFormat="1" applyFont="1" applyBorder="1" applyAlignment="1">
      <alignment horizontal="right" vertical="center"/>
    </xf>
    <xf numFmtId="177" fontId="13" fillId="0" borderId="8" xfId="1" applyNumberFormat="1" applyFont="1" applyBorder="1">
      <alignment vertical="center"/>
    </xf>
    <xf numFmtId="177" fontId="13" fillId="0" borderId="12" xfId="1" applyNumberFormat="1" applyFont="1" applyBorder="1">
      <alignment vertical="center"/>
    </xf>
    <xf numFmtId="177" fontId="13" fillId="0" borderId="8" xfId="1" applyNumberFormat="1" applyFont="1" applyBorder="1" applyAlignment="1">
      <alignment vertical="top"/>
    </xf>
    <xf numFmtId="177" fontId="13" fillId="0" borderId="8" xfId="1" quotePrefix="1" applyNumberFormat="1" applyFont="1" applyBorder="1" applyAlignment="1">
      <alignment horizontal="right" vertical="top"/>
    </xf>
    <xf numFmtId="177" fontId="13" fillId="0" borderId="12" xfId="1" quotePrefix="1" applyNumberFormat="1" applyFont="1" applyBorder="1" applyAlignment="1">
      <alignment horizontal="right" vertical="top"/>
    </xf>
    <xf numFmtId="177" fontId="13" fillId="0" borderId="12" xfId="1" applyNumberFormat="1" applyFont="1" applyBorder="1" applyAlignment="1">
      <alignment vertical="top"/>
    </xf>
    <xf numFmtId="177" fontId="13" fillId="0" borderId="0" xfId="0" applyNumberFormat="1" applyFont="1">
      <alignment vertical="center"/>
    </xf>
    <xf numFmtId="186" fontId="13" fillId="0" borderId="8" xfId="1" applyNumberFormat="1" applyFont="1" applyBorder="1">
      <alignment vertical="center"/>
    </xf>
    <xf numFmtId="186" fontId="13" fillId="0" borderId="12" xfId="1" applyNumberFormat="1" applyFont="1" applyBorder="1">
      <alignment vertical="center"/>
    </xf>
    <xf numFmtId="41" fontId="13" fillId="0" borderId="8" xfId="0" applyNumberFormat="1" applyFont="1" applyBorder="1">
      <alignment vertical="center"/>
    </xf>
    <xf numFmtId="41" fontId="13" fillId="0" borderId="12" xfId="0" applyNumberFormat="1" applyFont="1" applyBorder="1">
      <alignment vertical="center"/>
    </xf>
    <xf numFmtId="41" fontId="13" fillId="0" borderId="8" xfId="1" quotePrefix="1" applyFont="1" applyBorder="1" applyAlignment="1">
      <alignment horizontal="right" vertical="center"/>
    </xf>
    <xf numFmtId="41" fontId="13" fillId="0" borderId="12" xfId="1" quotePrefix="1" applyFont="1" applyBorder="1" applyAlignment="1">
      <alignment horizontal="right" vertical="center"/>
    </xf>
    <xf numFmtId="41" fontId="13" fillId="0" borderId="8" xfId="1" applyFont="1" applyFill="1" applyBorder="1">
      <alignment vertical="center"/>
    </xf>
    <xf numFmtId="0" fontId="11" fillId="0" borderId="9" xfId="0" applyFont="1" applyBorder="1">
      <alignment vertical="center"/>
    </xf>
    <xf numFmtId="186" fontId="13" fillId="0" borderId="8" xfId="0" applyNumberFormat="1" applyFont="1" applyBorder="1">
      <alignment vertical="center"/>
    </xf>
    <xf numFmtId="186" fontId="13" fillId="0" borderId="12" xfId="0" applyNumberFormat="1" applyFont="1" applyBorder="1">
      <alignment vertical="center"/>
    </xf>
    <xf numFmtId="43" fontId="11" fillId="0" borderId="0" xfId="0" applyNumberFormat="1" applyFont="1">
      <alignment vertical="center"/>
    </xf>
    <xf numFmtId="178" fontId="0" fillId="0" borderId="0" xfId="0" applyNumberFormat="1">
      <alignment vertical="center"/>
    </xf>
    <xf numFmtId="0" fontId="11" fillId="0" borderId="13" xfId="0" applyFont="1" applyBorder="1">
      <alignment vertical="center"/>
    </xf>
    <xf numFmtId="177" fontId="13" fillId="0" borderId="8" xfId="0" quotePrefix="1" applyNumberFormat="1" applyFont="1" applyBorder="1" applyAlignment="1">
      <alignment horizontal="right" vertical="center"/>
    </xf>
    <xf numFmtId="177" fontId="13" fillId="0" borderId="8" xfId="0" applyNumberFormat="1" applyFont="1" applyBorder="1" applyAlignment="1">
      <alignment horizontal="right" vertical="center"/>
    </xf>
    <xf numFmtId="177" fontId="13" fillId="0" borderId="12" xfId="0" applyNumberFormat="1" applyFont="1" applyBorder="1" applyAlignment="1">
      <alignment horizontal="right" vertical="center"/>
    </xf>
    <xf numFmtId="179" fontId="13" fillId="0" borderId="12" xfId="0" quotePrefix="1" applyNumberFormat="1" applyFont="1" applyBorder="1" applyAlignment="1">
      <alignment horizontal="right" vertical="center"/>
    </xf>
    <xf numFmtId="41" fontId="13" fillId="0" borderId="18" xfId="1" applyFont="1" applyFill="1" applyBorder="1">
      <alignment vertical="center"/>
    </xf>
    <xf numFmtId="41" fontId="13" fillId="0" borderId="8" xfId="1" applyFont="1" applyFill="1" applyBorder="1" applyAlignment="1">
      <alignment horizontal="right" vertical="center"/>
    </xf>
    <xf numFmtId="3" fontId="22" fillId="0" borderId="0" xfId="0" applyNumberFormat="1" applyFont="1">
      <alignment vertical="center"/>
    </xf>
    <xf numFmtId="177" fontId="13" fillId="0" borderId="12" xfId="0" quotePrefix="1" applyNumberFormat="1" applyFont="1" applyBorder="1" applyAlignment="1">
      <alignment horizontal="right" vertical="center"/>
    </xf>
    <xf numFmtId="0" fontId="11" fillId="0" borderId="0" xfId="0" applyFont="1" applyAlignment="1">
      <alignment horizontal="right" vertical="center"/>
    </xf>
    <xf numFmtId="176" fontId="0" fillId="0" borderId="0" xfId="0" applyNumberFormat="1">
      <alignment vertical="center"/>
    </xf>
    <xf numFmtId="0" fontId="13" fillId="0" borderId="0" xfId="0" quotePrefix="1" applyFont="1" applyAlignment="1">
      <alignment horizontal="right" vertical="center"/>
    </xf>
    <xf numFmtId="177" fontId="13" fillId="0" borderId="0" xfId="0" quotePrefix="1" applyNumberFormat="1" applyFont="1" applyAlignment="1">
      <alignment horizontal="right" vertical="center"/>
    </xf>
    <xf numFmtId="177" fontId="13" fillId="0" borderId="0" xfId="0" applyNumberFormat="1" applyFont="1" applyAlignment="1">
      <alignment horizontal="right" vertical="center"/>
    </xf>
    <xf numFmtId="185" fontId="11" fillId="0" borderId="12" xfId="1" applyNumberFormat="1" applyFont="1" applyFill="1" applyBorder="1">
      <alignment vertical="center"/>
    </xf>
    <xf numFmtId="179" fontId="0" fillId="0" borderId="12" xfId="1" applyNumberFormat="1" applyFont="1" applyBorder="1" applyAlignment="1">
      <alignment horizontal="right" vertical="center"/>
    </xf>
    <xf numFmtId="0" fontId="13" fillId="0" borderId="13" xfId="0" applyFont="1" applyBorder="1" applyAlignment="1">
      <alignment horizontal="center" vertical="center"/>
    </xf>
    <xf numFmtId="178" fontId="13" fillId="0" borderId="11" xfId="0" quotePrefix="1" applyNumberFormat="1" applyFont="1" applyBorder="1" applyAlignment="1">
      <alignment horizontal="right" vertical="center"/>
    </xf>
    <xf numFmtId="179" fontId="13" fillId="0" borderId="11" xfId="0" quotePrefix="1" applyNumberFormat="1" applyFont="1" applyBorder="1" applyAlignment="1">
      <alignment horizontal="right" vertical="center"/>
    </xf>
    <xf numFmtId="183" fontId="13" fillId="0" borderId="11" xfId="0" applyNumberFormat="1" applyFont="1" applyBorder="1">
      <alignment vertical="center"/>
    </xf>
    <xf numFmtId="178" fontId="21" fillId="0" borderId="8" xfId="0" applyNumberFormat="1" applyFont="1" applyBorder="1">
      <alignment vertical="center"/>
    </xf>
    <xf numFmtId="177" fontId="0" fillId="0" borderId="8" xfId="2" applyNumberFormat="1" applyFont="1" applyBorder="1">
      <alignment vertical="center"/>
    </xf>
    <xf numFmtId="177" fontId="0" fillId="0" borderId="8" xfId="0" applyNumberFormat="1" applyBorder="1">
      <alignment vertical="center"/>
    </xf>
    <xf numFmtId="0" fontId="13" fillId="0" borderId="13" xfId="0" applyFont="1" applyBorder="1" applyAlignment="1">
      <alignment vertical="center" wrapText="1"/>
    </xf>
    <xf numFmtId="177" fontId="13" fillId="0" borderId="19" xfId="0" applyNumberFormat="1" applyFont="1" applyBorder="1">
      <alignment vertical="center"/>
    </xf>
    <xf numFmtId="188" fontId="13" fillId="0" borderId="12" xfId="0" applyNumberFormat="1" applyFont="1" applyBorder="1">
      <alignment vertical="center"/>
    </xf>
    <xf numFmtId="178" fontId="11" fillId="0" borderId="8" xfId="0" applyNumberFormat="1" applyFont="1" applyBorder="1">
      <alignment vertical="center"/>
    </xf>
    <xf numFmtId="0" fontId="0" fillId="0" borderId="0" xfId="0" quotePrefix="1">
      <alignment vertical="center"/>
    </xf>
    <xf numFmtId="43" fontId="13" fillId="0" borderId="0" xfId="0" applyNumberFormat="1" applyFont="1">
      <alignment vertical="center"/>
    </xf>
    <xf numFmtId="0" fontId="14" fillId="3" borderId="4" xfId="0" applyFont="1" applyFill="1" applyBorder="1">
      <alignment vertical="center"/>
    </xf>
    <xf numFmtId="0" fontId="0" fillId="0" borderId="7" xfId="0" applyBorder="1">
      <alignment vertical="center"/>
    </xf>
    <xf numFmtId="0" fontId="0" fillId="0" borderId="9" xfId="0" quotePrefix="1" applyBorder="1">
      <alignment vertical="center"/>
    </xf>
    <xf numFmtId="0" fontId="0" fillId="0" borderId="9" xfId="0" applyBorder="1" applyAlignment="1">
      <alignment vertical="center" wrapText="1"/>
    </xf>
    <xf numFmtId="0" fontId="0" fillId="0" borderId="11" xfId="0" applyBorder="1">
      <alignment vertical="center"/>
    </xf>
    <xf numFmtId="0" fontId="23" fillId="0" borderId="0" xfId="0" applyFont="1">
      <alignment vertical="center"/>
    </xf>
    <xf numFmtId="0" fontId="24" fillId="7" borderId="28" xfId="0" applyFont="1" applyFill="1" applyBorder="1" applyAlignment="1">
      <alignment horizontal="center" vertical="center" wrapText="1"/>
    </xf>
    <xf numFmtId="0" fontId="24" fillId="7" borderId="28" xfId="0" applyFont="1" applyFill="1" applyBorder="1" applyAlignment="1">
      <alignment horizontal="center" vertical="center" wrapText="1" readingOrder="1"/>
    </xf>
    <xf numFmtId="0" fontId="24" fillId="7" borderId="29" xfId="0" applyFont="1" applyFill="1" applyBorder="1" applyAlignment="1">
      <alignment horizontal="center" vertical="center" wrapText="1"/>
    </xf>
    <xf numFmtId="0" fontId="24" fillId="7" borderId="29" xfId="0" applyFont="1" applyFill="1" applyBorder="1" applyAlignment="1">
      <alignment horizontal="center" vertical="center" wrapText="1" readingOrder="1"/>
    </xf>
    <xf numFmtId="0" fontId="24" fillId="0" borderId="30" xfId="0" applyFont="1" applyBorder="1" applyAlignment="1">
      <alignment horizontal="center" vertical="center" wrapText="1"/>
    </xf>
    <xf numFmtId="0" fontId="26" fillId="8" borderId="30" xfId="0" applyFont="1" applyFill="1" applyBorder="1" applyAlignment="1">
      <alignment horizontal="left" vertical="center" wrapText="1"/>
    </xf>
    <xf numFmtId="0" fontId="26" fillId="8" borderId="30" xfId="0" applyFont="1" applyFill="1" applyBorder="1" applyAlignment="1">
      <alignment horizontal="center" vertical="center" wrapText="1" readingOrder="1"/>
    </xf>
    <xf numFmtId="0" fontId="26" fillId="8" borderId="30" xfId="0" applyFont="1" applyFill="1" applyBorder="1" applyAlignment="1">
      <alignment horizontal="center" vertical="center" wrapText="1"/>
    </xf>
    <xf numFmtId="0" fontId="24" fillId="0" borderId="31" xfId="0" applyFont="1" applyBorder="1" applyAlignment="1">
      <alignment horizontal="center" vertical="center" wrapText="1"/>
    </xf>
    <xf numFmtId="0" fontId="26" fillId="8" borderId="32" xfId="0" applyFont="1" applyFill="1" applyBorder="1" applyAlignment="1">
      <alignment horizontal="left" vertical="center" wrapText="1"/>
    </xf>
    <xf numFmtId="0" fontId="26" fillId="8" borderId="32" xfId="0" applyFont="1" applyFill="1" applyBorder="1" applyAlignment="1">
      <alignment horizontal="center" vertical="center" wrapText="1" readingOrder="1"/>
    </xf>
    <xf numFmtId="0" fontId="26" fillId="8" borderId="32" xfId="0" applyFont="1" applyFill="1" applyBorder="1" applyAlignment="1">
      <alignment horizontal="center" vertical="center" wrapText="1"/>
    </xf>
    <xf numFmtId="0" fontId="26" fillId="8" borderId="33" xfId="0" applyFont="1" applyFill="1" applyBorder="1" applyAlignment="1">
      <alignment vertical="center" wrapText="1"/>
    </xf>
    <xf numFmtId="0" fontId="26" fillId="8" borderId="33" xfId="0" applyFont="1" applyFill="1" applyBorder="1" applyAlignment="1">
      <alignment horizontal="center" vertical="center" wrapText="1"/>
    </xf>
    <xf numFmtId="0" fontId="27" fillId="8" borderId="34" xfId="0" applyFont="1" applyFill="1" applyBorder="1" applyAlignment="1">
      <alignment horizontal="center" vertical="center" wrapText="1" readingOrder="1"/>
    </xf>
    <xf numFmtId="0" fontId="27" fillId="8" borderId="34" xfId="0" applyFont="1" applyFill="1" applyBorder="1" applyAlignment="1">
      <alignment horizontal="center" vertical="center" wrapText="1"/>
    </xf>
    <xf numFmtId="0" fontId="26" fillId="0" borderId="30" xfId="0" applyFont="1" applyBorder="1" applyAlignment="1">
      <alignment horizontal="center" vertical="center" wrapText="1"/>
    </xf>
    <xf numFmtId="0" fontId="26" fillId="8" borderId="35" xfId="0" applyFont="1" applyFill="1" applyBorder="1" applyAlignment="1">
      <alignment vertical="center" wrapText="1"/>
    </xf>
    <xf numFmtId="0" fontId="26" fillId="8" borderId="35" xfId="0" applyFont="1" applyFill="1" applyBorder="1" applyAlignment="1">
      <alignment horizontal="center" vertical="center" wrapText="1"/>
    </xf>
    <xf numFmtId="0" fontId="26" fillId="8" borderId="34" xfId="0" applyFont="1" applyFill="1" applyBorder="1" applyAlignment="1">
      <alignment horizontal="left" vertical="center" wrapText="1"/>
    </xf>
    <xf numFmtId="0" fontId="26" fillId="8" borderId="34" xfId="0" applyFont="1" applyFill="1" applyBorder="1" applyAlignment="1">
      <alignment horizontal="center" vertical="center" wrapText="1" readingOrder="1"/>
    </xf>
    <xf numFmtId="0" fontId="26" fillId="8" borderId="34" xfId="0" applyFont="1" applyFill="1" applyBorder="1" applyAlignment="1">
      <alignment horizontal="center" vertical="center" wrapText="1"/>
    </xf>
    <xf numFmtId="0" fontId="28" fillId="8" borderId="34" xfId="0" applyFont="1" applyFill="1" applyBorder="1" applyAlignment="1">
      <alignment horizontal="center" vertical="center" wrapText="1"/>
    </xf>
    <xf numFmtId="0" fontId="28" fillId="8" borderId="34" xfId="0" applyFont="1" applyFill="1" applyBorder="1" applyAlignment="1">
      <alignment horizontal="center" vertical="center" wrapText="1" readingOrder="1"/>
    </xf>
    <xf numFmtId="0" fontId="29" fillId="0" borderId="30" xfId="0" applyFont="1" applyBorder="1" applyAlignment="1">
      <alignment horizontal="center" vertical="center" wrapText="1"/>
    </xf>
    <xf numFmtId="0" fontId="0" fillId="0" borderId="0" xfId="0" applyAlignment="1">
      <alignment vertical="center" wrapText="1"/>
    </xf>
    <xf numFmtId="0" fontId="24" fillId="8" borderId="30" xfId="0" applyFont="1" applyFill="1" applyBorder="1" applyAlignment="1">
      <alignment horizontal="left" vertical="center" wrapText="1"/>
    </xf>
    <xf numFmtId="0" fontId="24" fillId="8" borderId="35" xfId="0" applyFont="1" applyFill="1" applyBorder="1" applyAlignment="1">
      <alignment horizontal="center" vertical="center" wrapText="1"/>
    </xf>
    <xf numFmtId="0" fontId="30" fillId="8" borderId="34" xfId="0" applyFont="1" applyFill="1" applyBorder="1" applyAlignment="1">
      <alignment horizontal="center" vertical="center" wrapText="1"/>
    </xf>
    <xf numFmtId="0" fontId="24" fillId="8" borderId="31" xfId="0" applyFont="1" applyFill="1" applyBorder="1" applyAlignment="1">
      <alignment horizontal="left" vertical="center" wrapText="1"/>
    </xf>
    <xf numFmtId="0" fontId="24" fillId="8" borderId="31" xfId="0" applyFont="1" applyFill="1" applyBorder="1" applyAlignment="1">
      <alignment horizontal="center" vertical="center" wrapText="1" readingOrder="1"/>
    </xf>
    <xf numFmtId="0" fontId="24" fillId="8" borderId="31" xfId="0" applyFont="1" applyFill="1" applyBorder="1" applyAlignment="1">
      <alignment horizontal="center" vertical="center" wrapText="1"/>
    </xf>
    <xf numFmtId="0" fontId="24" fillId="8" borderId="34" xfId="0" applyFont="1" applyFill="1" applyBorder="1" applyAlignment="1">
      <alignment horizontal="center" vertical="center" wrapText="1"/>
    </xf>
    <xf numFmtId="0" fontId="24" fillId="8" borderId="34" xfId="0" applyFont="1" applyFill="1" applyBorder="1" applyAlignment="1">
      <alignment horizontal="center" vertical="center" wrapText="1" readingOrder="1"/>
    </xf>
    <xf numFmtId="177" fontId="0" fillId="0" borderId="10" xfId="0" applyNumberFormat="1" applyBorder="1">
      <alignment vertical="center"/>
    </xf>
    <xf numFmtId="0" fontId="16" fillId="0" borderId="8" xfId="0" applyFont="1" applyBorder="1" applyAlignment="1">
      <alignment vertical="top" wrapText="1"/>
    </xf>
    <xf numFmtId="0" fontId="16" fillId="0" borderId="9" xfId="0" applyFont="1" applyBorder="1" applyAlignment="1">
      <alignment horizontal="center" vertical="top" wrapText="1"/>
    </xf>
    <xf numFmtId="177" fontId="16" fillId="0" borderId="36" xfId="0" applyNumberFormat="1" applyFont="1" applyBorder="1" applyAlignment="1">
      <alignment horizontal="right" vertical="top" wrapText="1"/>
    </xf>
    <xf numFmtId="177" fontId="16" fillId="0" borderId="9" xfId="0" applyNumberFormat="1" applyFont="1" applyBorder="1" applyAlignment="1">
      <alignment horizontal="right" vertical="top" wrapText="1"/>
    </xf>
    <xf numFmtId="177" fontId="16" fillId="9" borderId="37" xfId="0" applyNumberFormat="1" applyFont="1" applyFill="1" applyBorder="1" applyAlignment="1">
      <alignment horizontal="right" vertical="top" wrapText="1"/>
    </xf>
    <xf numFmtId="177" fontId="16" fillId="10" borderId="36" xfId="0" applyNumberFormat="1" applyFont="1" applyFill="1" applyBorder="1" applyAlignment="1">
      <alignment horizontal="right" vertical="top" wrapText="1"/>
    </xf>
    <xf numFmtId="177" fontId="16" fillId="10" borderId="9" xfId="0" applyNumberFormat="1" applyFont="1" applyFill="1" applyBorder="1" applyAlignment="1">
      <alignment horizontal="right" vertical="top" wrapText="1"/>
    </xf>
    <xf numFmtId="177" fontId="16" fillId="10" borderId="37" xfId="0" applyNumberFormat="1" applyFont="1" applyFill="1" applyBorder="1" applyAlignment="1">
      <alignment horizontal="right" vertical="top" wrapText="1"/>
    </xf>
    <xf numFmtId="177" fontId="0" fillId="0" borderId="0" xfId="0" applyNumberFormat="1">
      <alignment vertical="center"/>
    </xf>
    <xf numFmtId="186" fontId="16" fillId="10" borderId="36" xfId="0" quotePrefix="1" applyNumberFormat="1" applyFont="1" applyFill="1" applyBorder="1" applyAlignment="1">
      <alignment horizontal="right" vertical="top" wrapText="1"/>
    </xf>
    <xf numFmtId="0" fontId="13" fillId="0" borderId="0" xfId="0" applyFont="1" applyAlignment="1">
      <alignment horizontal="right" vertical="center"/>
    </xf>
    <xf numFmtId="178" fontId="13" fillId="6" borderId="12" xfId="0" applyNumberFormat="1" applyFont="1" applyFill="1" applyBorder="1">
      <alignment vertical="center"/>
    </xf>
    <xf numFmtId="0" fontId="0" fillId="11" borderId="38" xfId="0" applyFill="1" applyBorder="1">
      <alignment vertical="center"/>
    </xf>
    <xf numFmtId="0" fontId="0" fillId="11" borderId="25" xfId="0" applyFill="1" applyBorder="1">
      <alignment vertical="center"/>
    </xf>
    <xf numFmtId="0" fontId="0" fillId="11" borderId="39" xfId="0" applyFill="1" applyBorder="1">
      <alignment vertical="center"/>
    </xf>
    <xf numFmtId="0" fontId="0" fillId="11" borderId="40" xfId="0" applyFill="1" applyBorder="1">
      <alignment vertical="center"/>
    </xf>
    <xf numFmtId="0" fontId="0" fillId="11" borderId="0" xfId="0" applyFill="1">
      <alignment vertical="center"/>
    </xf>
    <xf numFmtId="0" fontId="0" fillId="11" borderId="41" xfId="0" applyFill="1" applyBorder="1">
      <alignment vertical="center"/>
    </xf>
    <xf numFmtId="0" fontId="0" fillId="11" borderId="42" xfId="0" applyFill="1" applyBorder="1">
      <alignment vertical="center"/>
    </xf>
    <xf numFmtId="0" fontId="0" fillId="11" borderId="24" xfId="0" applyFill="1" applyBorder="1">
      <alignment vertical="center"/>
    </xf>
    <xf numFmtId="0" fontId="0" fillId="11" borderId="43" xfId="0" applyFill="1" applyBorder="1">
      <alignment vertical="center"/>
    </xf>
    <xf numFmtId="0" fontId="23" fillId="11" borderId="0" xfId="0" applyFont="1" applyFill="1">
      <alignment vertical="center"/>
    </xf>
    <xf numFmtId="0" fontId="23" fillId="11" borderId="6" xfId="0" applyFont="1" applyFill="1" applyBorder="1">
      <alignment vertical="center"/>
    </xf>
    <xf numFmtId="0" fontId="0" fillId="11" borderId="6" xfId="0" applyFill="1" applyBorder="1">
      <alignment vertical="center"/>
    </xf>
    <xf numFmtId="0" fontId="23" fillId="11" borderId="22" xfId="0" applyFont="1" applyFill="1" applyBorder="1">
      <alignment vertical="center"/>
    </xf>
    <xf numFmtId="0" fontId="0" fillId="11" borderId="22" xfId="0" applyFill="1" applyBorder="1">
      <alignment vertical="center"/>
    </xf>
    <xf numFmtId="0" fontId="23" fillId="11" borderId="23" xfId="0" applyFont="1" applyFill="1" applyBorder="1">
      <alignment vertical="center"/>
    </xf>
    <xf numFmtId="0" fontId="0" fillId="11" borderId="23" xfId="0" applyFill="1" applyBorder="1">
      <alignment vertical="center"/>
    </xf>
    <xf numFmtId="0" fontId="31" fillId="11" borderId="6" xfId="3" applyFill="1" applyBorder="1" applyAlignment="1">
      <alignment horizontal="center" vertical="center"/>
    </xf>
    <xf numFmtId="0" fontId="31" fillId="11" borderId="22" xfId="3" applyFill="1" applyBorder="1" applyAlignment="1">
      <alignment horizontal="center" vertical="center"/>
    </xf>
    <xf numFmtId="0" fontId="31" fillId="11" borderId="0" xfId="3" applyFill="1" applyBorder="1" applyAlignment="1">
      <alignment horizontal="center" vertical="center"/>
    </xf>
    <xf numFmtId="0" fontId="31" fillId="11" borderId="23" xfId="3" applyFill="1" applyBorder="1" applyAlignment="1">
      <alignment horizontal="center" vertical="center"/>
    </xf>
    <xf numFmtId="0" fontId="32" fillId="11" borderId="0" xfId="0" applyFont="1" applyFill="1" applyAlignment="1">
      <alignment horizontal="right" vertical="center"/>
    </xf>
    <xf numFmtId="189" fontId="13" fillId="0" borderId="0" xfId="2" applyNumberFormat="1" applyFont="1">
      <alignment vertical="center"/>
    </xf>
    <xf numFmtId="10" fontId="13" fillId="0" borderId="0" xfId="2" applyNumberFormat="1" applyFont="1">
      <alignment vertical="center"/>
    </xf>
    <xf numFmtId="190" fontId="0" fillId="0" borderId="0" xfId="0" applyNumberFormat="1">
      <alignment vertical="center"/>
    </xf>
    <xf numFmtId="191" fontId="0" fillId="0" borderId="8" xfId="0" applyNumberFormat="1" applyBorder="1" applyAlignment="1">
      <alignment horizontal="right" vertical="center"/>
    </xf>
    <xf numFmtId="191" fontId="0" fillId="0" borderId="12" xfId="0" applyNumberFormat="1" applyBorder="1" applyAlignment="1">
      <alignment horizontal="right" vertical="center"/>
    </xf>
    <xf numFmtId="192" fontId="0" fillId="0" borderId="8" xfId="0" applyNumberFormat="1" applyBorder="1" applyAlignment="1">
      <alignment horizontal="right" vertical="center"/>
    </xf>
    <xf numFmtId="192" fontId="0" fillId="0" borderId="8" xfId="0" applyNumberFormat="1" applyBorder="1">
      <alignment vertical="center"/>
    </xf>
    <xf numFmtId="191" fontId="0" fillId="0" borderId="8" xfId="0" applyNumberFormat="1" applyBorder="1">
      <alignment vertical="center"/>
    </xf>
    <xf numFmtId="187" fontId="13" fillId="0" borderId="8" xfId="0" applyNumberFormat="1" applyFont="1" applyBorder="1">
      <alignment vertical="center"/>
    </xf>
    <xf numFmtId="184" fontId="11" fillId="0" borderId="0" xfId="0" applyNumberFormat="1" applyFont="1" applyAlignment="1">
      <alignment horizontal="left" vertical="center"/>
    </xf>
    <xf numFmtId="41" fontId="11" fillId="0" borderId="8" xfId="1" applyFont="1" applyFill="1" applyBorder="1">
      <alignment vertical="center"/>
    </xf>
    <xf numFmtId="178" fontId="13" fillId="0" borderId="9" xfId="0" quotePrefix="1" applyNumberFormat="1" applyFont="1" applyBorder="1" applyAlignment="1">
      <alignment horizontal="right" vertical="center"/>
    </xf>
    <xf numFmtId="178" fontId="13" fillId="0" borderId="8" xfId="1" applyNumberFormat="1" applyFont="1" applyBorder="1" applyAlignment="1">
      <alignment horizontal="right" vertical="center"/>
    </xf>
    <xf numFmtId="0" fontId="0" fillId="12" borderId="0" xfId="0" applyFill="1">
      <alignment vertical="center"/>
    </xf>
    <xf numFmtId="0" fontId="13" fillId="0" borderId="26" xfId="0" quotePrefix="1" applyFont="1" applyBorder="1" applyAlignment="1">
      <alignment vertical="center" wrapText="1"/>
    </xf>
    <xf numFmtId="0" fontId="13" fillId="0" borderId="9" xfId="0" quotePrefix="1"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1" fillId="0" borderId="7" xfId="0" applyFont="1" applyBorder="1">
      <alignment vertical="center"/>
    </xf>
    <xf numFmtId="0" fontId="11" fillId="0" borderId="11" xfId="0" applyFont="1" applyBorder="1">
      <alignment vertical="center"/>
    </xf>
    <xf numFmtId="0" fontId="11" fillId="0" borderId="8" xfId="0" applyFont="1" applyBorder="1">
      <alignment vertical="center"/>
    </xf>
    <xf numFmtId="49" fontId="10" fillId="13" borderId="31" xfId="0" applyNumberFormat="1" applyFont="1" applyFill="1" applyBorder="1" applyAlignment="1">
      <alignment horizontal="center" vertical="center"/>
    </xf>
    <xf numFmtId="49" fontId="0" fillId="0" borderId="31" xfId="0" applyNumberFormat="1" applyBorder="1" applyAlignment="1">
      <alignment horizontal="center" vertical="center"/>
    </xf>
    <xf numFmtId="49" fontId="10" fillId="0" borderId="0" xfId="0" applyNumberFormat="1" applyFont="1">
      <alignment vertical="center"/>
    </xf>
    <xf numFmtId="49" fontId="14" fillId="0" borderId="0" xfId="0" applyNumberFormat="1" applyFont="1">
      <alignment vertical="center"/>
    </xf>
    <xf numFmtId="0" fontId="13" fillId="0" borderId="9" xfId="0" quotePrefix="1" applyFont="1" applyBorder="1">
      <alignment vertical="center"/>
    </xf>
    <xf numFmtId="0" fontId="0" fillId="0" borderId="8" xfId="0" applyBorder="1" applyAlignment="1">
      <alignment horizontal="center" vertical="center"/>
    </xf>
    <xf numFmtId="0" fontId="0" fillId="0" borderId="12" xfId="0" applyBorder="1" applyAlignment="1">
      <alignment horizontal="center" vertical="center"/>
    </xf>
    <xf numFmtId="178" fontId="21" fillId="0" borderId="12" xfId="0" applyNumberFormat="1" applyFont="1" applyBorder="1">
      <alignment vertical="center"/>
    </xf>
    <xf numFmtId="178" fontId="21" fillId="0" borderId="0" xfId="0" applyNumberFormat="1" applyFont="1">
      <alignment vertical="center"/>
    </xf>
    <xf numFmtId="177" fontId="21" fillId="0" borderId="8" xfId="0" applyNumberFormat="1" applyFont="1" applyBorder="1" applyAlignment="1">
      <alignment horizontal="right" vertical="center"/>
    </xf>
    <xf numFmtId="177" fontId="21" fillId="0" borderId="8" xfId="0" quotePrefix="1" applyNumberFormat="1" applyFont="1" applyBorder="1" applyAlignment="1">
      <alignment horizontal="right" vertical="center"/>
    </xf>
    <xf numFmtId="177" fontId="21" fillId="0" borderId="44" xfId="0" applyNumberFormat="1" applyFont="1" applyBorder="1" applyAlignment="1">
      <alignment horizontal="right" vertical="center"/>
    </xf>
    <xf numFmtId="177" fontId="21" fillId="0" borderId="12" xfId="0" applyNumberFormat="1" applyFont="1" applyBorder="1" applyAlignment="1">
      <alignment horizontal="right" vertical="center"/>
    </xf>
    <xf numFmtId="0" fontId="14" fillId="3" borderId="45" xfId="0" applyFont="1" applyFill="1" applyBorder="1" applyAlignment="1">
      <alignment horizontal="center" vertical="center"/>
    </xf>
    <xf numFmtId="0" fontId="14" fillId="3" borderId="46"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4" xfId="0" applyFont="1" applyBorder="1" applyAlignment="1">
      <alignment horizontal="center" vertical="center"/>
    </xf>
    <xf numFmtId="41" fontId="13" fillId="0" borderId="4" xfId="1" applyFont="1" applyBorder="1">
      <alignment vertical="center"/>
    </xf>
    <xf numFmtId="0" fontId="11" fillId="0" borderId="5" xfId="0" applyFont="1" applyBorder="1">
      <alignment vertical="center"/>
    </xf>
    <xf numFmtId="3" fontId="0" fillId="0" borderId="8" xfId="0" applyNumberFormat="1" applyBorder="1">
      <alignment vertical="center"/>
    </xf>
    <xf numFmtId="3" fontId="0" fillId="0" borderId="12" xfId="0" applyNumberFormat="1" applyBorder="1" applyAlignment="1">
      <alignment horizontal="right" vertical="center"/>
    </xf>
    <xf numFmtId="0" fontId="11" fillId="0" borderId="9" xfId="0" applyFont="1" applyBorder="1" applyAlignment="1">
      <alignment vertical="center" wrapText="1"/>
    </xf>
    <xf numFmtId="0" fontId="33" fillId="0" borderId="9" xfId="0" applyFont="1" applyBorder="1" applyAlignment="1">
      <alignment vertical="center" wrapText="1"/>
    </xf>
    <xf numFmtId="0" fontId="11" fillId="0" borderId="0" xfId="0" applyFont="1" applyAlignment="1">
      <alignment vertical="center" wrapText="1"/>
    </xf>
    <xf numFmtId="181" fontId="13" fillId="0" borderId="0" xfId="0" applyNumberFormat="1" applyFont="1">
      <alignment vertical="center"/>
    </xf>
    <xf numFmtId="0" fontId="0" fillId="0" borderId="31" xfId="0" applyBorder="1">
      <alignment vertical="center"/>
    </xf>
    <xf numFmtId="183" fontId="0" fillId="15" borderId="31" xfId="0" applyNumberFormat="1" applyFill="1" applyBorder="1">
      <alignment vertical="center"/>
    </xf>
    <xf numFmtId="0" fontId="35" fillId="0" borderId="31" xfId="0" applyFont="1" applyBorder="1">
      <alignment vertical="center"/>
    </xf>
    <xf numFmtId="0" fontId="36" fillId="0" borderId="31" xfId="0" applyFont="1" applyBorder="1">
      <alignment vertical="center"/>
    </xf>
    <xf numFmtId="0" fontId="13" fillId="0" borderId="31" xfId="0" applyFont="1" applyBorder="1">
      <alignment vertical="center"/>
    </xf>
    <xf numFmtId="0" fontId="11" fillId="0" borderId="31" xfId="0" applyFont="1" applyBorder="1">
      <alignment vertical="center"/>
    </xf>
    <xf numFmtId="0" fontId="23" fillId="0" borderId="31" xfId="0" applyFont="1" applyBorder="1">
      <alignment vertical="center"/>
    </xf>
    <xf numFmtId="0" fontId="17" fillId="0" borderId="31" xfId="0" applyFont="1" applyBorder="1">
      <alignment vertical="center"/>
    </xf>
    <xf numFmtId="0" fontId="23" fillId="12" borderId="31" xfId="0" applyFont="1" applyFill="1" applyBorder="1">
      <alignment vertical="center"/>
    </xf>
    <xf numFmtId="0" fontId="13" fillId="0" borderId="28" xfId="0" applyFont="1" applyBorder="1">
      <alignment vertical="center"/>
    </xf>
    <xf numFmtId="0" fontId="0" fillId="0" borderId="28" xfId="0" applyBorder="1">
      <alignment vertical="center"/>
    </xf>
    <xf numFmtId="0" fontId="0" fillId="0" borderId="48" xfId="0" applyBorder="1">
      <alignment vertical="center"/>
    </xf>
    <xf numFmtId="176" fontId="0" fillId="0" borderId="48" xfId="0" applyNumberFormat="1" applyBorder="1">
      <alignment vertical="center"/>
    </xf>
    <xf numFmtId="176" fontId="11" fillId="0" borderId="49" xfId="0" applyNumberFormat="1" applyFont="1" applyBorder="1">
      <alignment vertical="center"/>
    </xf>
    <xf numFmtId="176" fontId="0" fillId="0" borderId="31" xfId="0" applyNumberFormat="1" applyBorder="1">
      <alignment vertical="center"/>
    </xf>
    <xf numFmtId="176" fontId="0" fillId="0" borderId="51" xfId="0" applyNumberFormat="1" applyBorder="1">
      <alignment vertical="center"/>
    </xf>
    <xf numFmtId="0" fontId="0" fillId="0" borderId="53" xfId="0" applyBorder="1">
      <alignment vertical="center"/>
    </xf>
    <xf numFmtId="176" fontId="0" fillId="0" borderId="53" xfId="0" applyNumberFormat="1" applyBorder="1">
      <alignment vertical="center"/>
    </xf>
    <xf numFmtId="0" fontId="23" fillId="0" borderId="31" xfId="0" applyFont="1" applyBorder="1" applyAlignment="1">
      <alignment horizontal="right" vertical="center"/>
    </xf>
    <xf numFmtId="0" fontId="23" fillId="15" borderId="31" xfId="0" applyFont="1" applyFill="1" applyBorder="1" applyAlignment="1">
      <alignment horizontal="right" vertical="center"/>
    </xf>
    <xf numFmtId="0" fontId="13" fillId="15" borderId="31" xfId="0" applyFont="1" applyFill="1" applyBorder="1">
      <alignment vertical="center"/>
    </xf>
    <xf numFmtId="0" fontId="8" fillId="15" borderId="31" xfId="0" applyFont="1" applyFill="1" applyBorder="1">
      <alignment vertical="center"/>
    </xf>
    <xf numFmtId="0" fontId="8" fillId="15" borderId="28" xfId="0" applyFont="1" applyFill="1" applyBorder="1">
      <alignment vertical="center"/>
    </xf>
    <xf numFmtId="0" fontId="10" fillId="13" borderId="31" xfId="0" applyFont="1" applyFill="1" applyBorder="1" applyAlignment="1">
      <alignment horizontal="center" vertical="center"/>
    </xf>
    <xf numFmtId="0" fontId="0" fillId="0" borderId="31" xfId="0" applyBorder="1" applyAlignment="1">
      <alignment horizontal="center" vertical="center"/>
    </xf>
    <xf numFmtId="0" fontId="13" fillId="0" borderId="9" xfId="0" applyFont="1" applyBorder="1" applyAlignment="1">
      <alignment horizontal="center" vertical="center" wrapText="1"/>
    </xf>
    <xf numFmtId="0" fontId="37" fillId="3" borderId="54" xfId="0" applyFont="1" applyFill="1" applyBorder="1" applyAlignment="1">
      <alignment horizontal="center" vertical="center"/>
    </xf>
    <xf numFmtId="0" fontId="38" fillId="16" borderId="55" xfId="0" applyFont="1" applyFill="1" applyBorder="1" applyAlignment="1">
      <alignment horizontal="center" vertical="center"/>
    </xf>
    <xf numFmtId="0" fontId="38" fillId="16" borderId="31" xfId="0" applyFont="1" applyFill="1" applyBorder="1" applyAlignment="1">
      <alignment horizontal="center" vertical="center"/>
    </xf>
    <xf numFmtId="0" fontId="39" fillId="0" borderId="0" xfId="0" applyFont="1">
      <alignment vertical="center"/>
    </xf>
    <xf numFmtId="0" fontId="13" fillId="0" borderId="57" xfId="0" applyFont="1" applyBorder="1" applyAlignment="1">
      <alignment horizontal="center" vertical="center"/>
    </xf>
    <xf numFmtId="181" fontId="13" fillId="0" borderId="4" xfId="0" applyNumberFormat="1" applyFont="1" applyBorder="1">
      <alignment vertical="center"/>
    </xf>
    <xf numFmtId="181" fontId="13" fillId="0" borderId="58" xfId="0" applyNumberFormat="1" applyFont="1" applyBorder="1">
      <alignment vertical="center"/>
    </xf>
    <xf numFmtId="0" fontId="13" fillId="0" borderId="36" xfId="0" applyFont="1" applyBorder="1" applyAlignment="1">
      <alignment horizontal="center" vertical="center"/>
    </xf>
    <xf numFmtId="181" fontId="13" fillId="0" borderId="37" xfId="0" applyNumberFormat="1" applyFont="1" applyBorder="1">
      <alignment vertical="center"/>
    </xf>
    <xf numFmtId="0" fontId="13" fillId="0" borderId="61" xfId="0" applyFont="1" applyBorder="1" applyAlignment="1">
      <alignment horizontal="center" vertical="center"/>
    </xf>
    <xf numFmtId="181" fontId="13" fillId="0" borderId="62" xfId="0" applyNumberFormat="1" applyFont="1" applyBorder="1">
      <alignment vertical="center"/>
    </xf>
    <xf numFmtId="187" fontId="13" fillId="0" borderId="4" xfId="0" applyNumberFormat="1" applyFont="1" applyBorder="1">
      <alignment vertical="center"/>
    </xf>
    <xf numFmtId="178" fontId="13" fillId="0" borderId="58" xfId="0" applyNumberFormat="1" applyFont="1" applyBorder="1">
      <alignment vertical="center"/>
    </xf>
    <xf numFmtId="4" fontId="13" fillId="0" borderId="7" xfId="0" applyNumberFormat="1" applyFont="1" applyBorder="1">
      <alignment vertical="center"/>
    </xf>
    <xf numFmtId="4" fontId="13" fillId="0" borderId="8" xfId="0" applyNumberFormat="1" applyFont="1" applyBorder="1">
      <alignment vertical="center"/>
    </xf>
    <xf numFmtId="178" fontId="13" fillId="0" borderId="37" xfId="0" applyNumberFormat="1" applyFont="1" applyBorder="1">
      <alignment vertical="center"/>
    </xf>
    <xf numFmtId="178" fontId="13" fillId="0" borderId="7" xfId="0" applyNumberFormat="1" applyFont="1" applyBorder="1">
      <alignment vertical="center"/>
    </xf>
    <xf numFmtId="178" fontId="13" fillId="0" borderId="11" xfId="0" applyNumberFormat="1" applyFont="1" applyBorder="1">
      <alignment vertical="center"/>
    </xf>
    <xf numFmtId="178" fontId="13" fillId="0" borderId="62" xfId="0" applyNumberFormat="1" applyFont="1" applyBorder="1">
      <alignment vertical="center"/>
    </xf>
    <xf numFmtId="178" fontId="13" fillId="0" borderId="3" xfId="0" applyNumberFormat="1" applyFont="1" applyBorder="1">
      <alignment vertical="center"/>
    </xf>
    <xf numFmtId="178" fontId="13" fillId="0" borderId="4" xfId="0" applyNumberFormat="1" applyFont="1" applyBorder="1">
      <alignment vertical="center"/>
    </xf>
    <xf numFmtId="179" fontId="13" fillId="0" borderId="7" xfId="0" applyNumberFormat="1" applyFont="1" applyBorder="1">
      <alignment vertical="center"/>
    </xf>
    <xf numFmtId="179" fontId="13" fillId="0" borderId="37" xfId="0" applyNumberFormat="1" applyFont="1" applyBorder="1">
      <alignment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37" xfId="0" applyFont="1" applyBorder="1" applyAlignment="1">
      <alignment horizontal="center" vertical="center"/>
    </xf>
    <xf numFmtId="0" fontId="13" fillId="17" borderId="63" xfId="0" applyFont="1" applyFill="1" applyBorder="1" applyAlignment="1">
      <alignment horizontal="center" vertical="center"/>
    </xf>
    <xf numFmtId="0" fontId="28" fillId="17" borderId="8" xfId="0" applyFont="1" applyFill="1" applyBorder="1" applyAlignment="1">
      <alignment horizontal="left" vertical="center" wrapText="1"/>
    </xf>
    <xf numFmtId="0" fontId="28" fillId="0" borderId="8" xfId="0" applyFont="1" applyBorder="1">
      <alignment vertical="center"/>
    </xf>
    <xf numFmtId="0" fontId="28" fillId="17" borderId="37" xfId="0" applyFont="1" applyFill="1" applyBorder="1" applyAlignment="1">
      <alignment horizontal="left" vertical="center" wrapText="1"/>
    </xf>
    <xf numFmtId="182" fontId="13" fillId="0" borderId="3" xfId="0" applyNumberFormat="1" applyFont="1" applyBorder="1" applyAlignment="1">
      <alignment horizontal="right" vertical="center"/>
    </xf>
    <xf numFmtId="182" fontId="13" fillId="0" borderId="4" xfId="0" applyNumberFormat="1" applyFont="1" applyBorder="1" applyAlignment="1">
      <alignment horizontal="right" vertical="center"/>
    </xf>
    <xf numFmtId="182" fontId="13" fillId="0" borderId="58" xfId="0" applyNumberFormat="1" applyFont="1" applyBorder="1" applyAlignment="1">
      <alignment horizontal="right" vertical="center"/>
    </xf>
    <xf numFmtId="182" fontId="13" fillId="0" borderId="7" xfId="0" applyNumberFormat="1" applyFont="1" applyBorder="1" applyAlignment="1">
      <alignment horizontal="right" vertical="center"/>
    </xf>
    <xf numFmtId="182" fontId="13" fillId="0" borderId="8" xfId="0" applyNumberFormat="1" applyFont="1" applyBorder="1" applyAlignment="1">
      <alignment horizontal="right" vertical="center"/>
    </xf>
    <xf numFmtId="182" fontId="13" fillId="0" borderId="37" xfId="0" applyNumberFormat="1" applyFont="1" applyBorder="1" applyAlignment="1">
      <alignment horizontal="right" vertical="center"/>
    </xf>
    <xf numFmtId="0" fontId="13" fillId="17" borderId="61" xfId="0" applyFont="1" applyFill="1" applyBorder="1" applyAlignment="1">
      <alignment horizontal="center" vertical="center"/>
    </xf>
    <xf numFmtId="0" fontId="28" fillId="17" borderId="11" xfId="0" applyFont="1" applyFill="1" applyBorder="1" applyAlignment="1">
      <alignment vertical="center" wrapText="1"/>
    </xf>
    <xf numFmtId="0" fontId="13" fillId="0" borderId="62" xfId="0" applyFont="1" applyBorder="1">
      <alignment vertical="center"/>
    </xf>
    <xf numFmtId="182" fontId="13" fillId="0" borderId="4" xfId="0" applyNumberFormat="1" applyFont="1" applyBorder="1">
      <alignment vertical="center"/>
    </xf>
    <xf numFmtId="0" fontId="13" fillId="0" borderId="58" xfId="0" applyFont="1" applyBorder="1">
      <alignment vertical="center"/>
    </xf>
    <xf numFmtId="0" fontId="13" fillId="0" borderId="37" xfId="0" applyFont="1" applyBorder="1">
      <alignment vertical="center"/>
    </xf>
    <xf numFmtId="0" fontId="13" fillId="0" borderId="18" xfId="0" applyFont="1" applyBorder="1">
      <alignment vertical="center"/>
    </xf>
    <xf numFmtId="0" fontId="13" fillId="0" borderId="63" xfId="0" applyFont="1" applyBorder="1" applyAlignment="1">
      <alignment horizontal="center" vertical="center"/>
    </xf>
    <xf numFmtId="0" fontId="13" fillId="0" borderId="14" xfId="0" applyFont="1" applyBorder="1">
      <alignment vertical="center"/>
    </xf>
    <xf numFmtId="182" fontId="13" fillId="0" borderId="18" xfId="0" applyNumberFormat="1" applyFont="1" applyBorder="1">
      <alignment vertical="center"/>
    </xf>
    <xf numFmtId="0" fontId="13" fillId="0" borderId="65" xfId="0" applyFont="1" applyBorder="1">
      <alignment vertical="center"/>
    </xf>
    <xf numFmtId="0" fontId="13" fillId="0" borderId="68" xfId="0" applyFont="1" applyBorder="1" applyAlignment="1">
      <alignment horizontal="center" vertical="center"/>
    </xf>
    <xf numFmtId="0" fontId="13" fillId="0" borderId="69" xfId="0" applyFont="1" applyBorder="1">
      <alignment vertical="center"/>
    </xf>
    <xf numFmtId="0" fontId="13" fillId="0" borderId="67" xfId="0" applyFont="1" applyBorder="1">
      <alignment vertical="center"/>
    </xf>
    <xf numFmtId="0" fontId="13" fillId="0" borderId="70" xfId="0" applyFont="1" applyBorder="1">
      <alignment vertical="center"/>
    </xf>
    <xf numFmtId="0" fontId="0" fillId="0" borderId="57" xfId="0" applyBorder="1" applyAlignment="1">
      <alignment horizontal="center" vertical="center"/>
    </xf>
    <xf numFmtId="178" fontId="21" fillId="0" borderId="3" xfId="0" applyNumberFormat="1" applyFont="1" applyBorder="1">
      <alignment vertical="center"/>
    </xf>
    <xf numFmtId="178" fontId="21" fillId="0" borderId="4" xfId="0" applyNumberFormat="1" applyFont="1" applyBorder="1">
      <alignment vertical="center"/>
    </xf>
    <xf numFmtId="178" fontId="21" fillId="0" borderId="58" xfId="0" applyNumberFormat="1" applyFont="1" applyBorder="1">
      <alignment vertical="center"/>
    </xf>
    <xf numFmtId="0" fontId="0" fillId="0" borderId="36" xfId="0" applyBorder="1" applyAlignment="1">
      <alignment horizontal="center" vertical="center"/>
    </xf>
    <xf numFmtId="178" fontId="21" fillId="0" borderId="7" xfId="0" applyNumberFormat="1" applyFont="1" applyBorder="1">
      <alignment vertical="center"/>
    </xf>
    <xf numFmtId="178" fontId="21" fillId="0" borderId="37" xfId="0" applyNumberFormat="1" applyFont="1" applyBorder="1">
      <alignment vertical="center"/>
    </xf>
    <xf numFmtId="182" fontId="21" fillId="0" borderId="8" xfId="0" applyNumberFormat="1" applyFont="1" applyBorder="1">
      <alignment vertical="center"/>
    </xf>
    <xf numFmtId="0" fontId="0" fillId="0" borderId="61" xfId="0" applyBorder="1" applyAlignment="1">
      <alignment horizontal="center" vertical="center"/>
    </xf>
    <xf numFmtId="178" fontId="21" fillId="0" borderId="11" xfId="0" applyNumberFormat="1" applyFont="1" applyBorder="1">
      <alignment vertical="center"/>
    </xf>
    <xf numFmtId="178" fontId="21" fillId="0" borderId="62" xfId="0" applyNumberFormat="1" applyFont="1" applyBorder="1">
      <alignment vertical="center"/>
    </xf>
    <xf numFmtId="0" fontId="0" fillId="0" borderId="67" xfId="0" applyBorder="1">
      <alignment vertical="center"/>
    </xf>
    <xf numFmtId="0" fontId="0" fillId="0" borderId="68" xfId="0" applyBorder="1" applyAlignment="1">
      <alignment horizontal="center" vertical="center"/>
    </xf>
    <xf numFmtId="0" fontId="0" fillId="0" borderId="70" xfId="0" applyBorder="1">
      <alignment vertical="center"/>
    </xf>
    <xf numFmtId="0" fontId="13" fillId="0" borderId="5"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26" fillId="0" borderId="58" xfId="0" applyFont="1" applyBorder="1" applyAlignment="1">
      <alignment horizontal="center" vertical="center"/>
    </xf>
    <xf numFmtId="0" fontId="13" fillId="0" borderId="9" xfId="0" applyFont="1" applyBorder="1" applyAlignment="1">
      <alignment horizontal="center" vertical="center"/>
    </xf>
    <xf numFmtId="0" fontId="11" fillId="0" borderId="37" xfId="0" applyFont="1" applyBorder="1">
      <alignment vertical="center"/>
    </xf>
    <xf numFmtId="0" fontId="11" fillId="0" borderId="12" xfId="0" applyFont="1" applyBorder="1">
      <alignment vertical="center"/>
    </xf>
    <xf numFmtId="0" fontId="11" fillId="0" borderId="62" xfId="0" applyFont="1" applyBorder="1">
      <alignment vertical="center"/>
    </xf>
    <xf numFmtId="178" fontId="0" fillId="0" borderId="8" xfId="1" applyNumberFormat="1" applyFont="1" applyFill="1" applyBorder="1" applyAlignment="1">
      <alignment horizontal="right" vertical="center"/>
    </xf>
    <xf numFmtId="179" fontId="0" fillId="0" borderId="8" xfId="1" applyNumberFormat="1" applyFont="1" applyFill="1" applyBorder="1" applyAlignment="1">
      <alignment horizontal="right" vertical="center"/>
    </xf>
    <xf numFmtId="179" fontId="0" fillId="0" borderId="8" xfId="1" quotePrefix="1" applyNumberFormat="1" applyFont="1" applyFill="1" applyBorder="1" applyAlignment="1">
      <alignment horizontal="right" vertical="center"/>
    </xf>
    <xf numFmtId="178" fontId="0" fillId="0" borderId="8" xfId="1" quotePrefix="1" applyNumberFormat="1" applyFont="1" applyFill="1" applyBorder="1" applyAlignment="1">
      <alignment horizontal="right" vertical="center"/>
    </xf>
    <xf numFmtId="181" fontId="13" fillId="12" borderId="8" xfId="0" applyNumberFormat="1" applyFont="1" applyFill="1" applyBorder="1">
      <alignment vertical="center"/>
    </xf>
    <xf numFmtId="181" fontId="13" fillId="18" borderId="3" xfId="0" applyNumberFormat="1" applyFont="1" applyFill="1" applyBorder="1">
      <alignment vertical="center"/>
    </xf>
    <xf numFmtId="181" fontId="13" fillId="18" borderId="7" xfId="0" applyNumberFormat="1" applyFont="1" applyFill="1" applyBorder="1">
      <alignment vertical="center"/>
    </xf>
    <xf numFmtId="181" fontId="13" fillId="18" borderId="11" xfId="0" applyNumberFormat="1" applyFont="1" applyFill="1" applyBorder="1">
      <alignment vertical="center"/>
    </xf>
    <xf numFmtId="187" fontId="13" fillId="18" borderId="3" xfId="0" applyNumberFormat="1" applyFont="1" applyFill="1" applyBorder="1">
      <alignment vertical="center"/>
    </xf>
    <xf numFmtId="178" fontId="13" fillId="12" borderId="12" xfId="0" applyNumberFormat="1" applyFont="1" applyFill="1" applyBorder="1">
      <alignment vertical="center"/>
    </xf>
    <xf numFmtId="178" fontId="13" fillId="12" borderId="8" xfId="0" applyNumberFormat="1" applyFont="1" applyFill="1" applyBorder="1">
      <alignment vertical="center"/>
    </xf>
    <xf numFmtId="187" fontId="13" fillId="19" borderId="4" xfId="0" applyNumberFormat="1" applyFont="1" applyFill="1" applyBorder="1">
      <alignment vertical="center"/>
    </xf>
    <xf numFmtId="4" fontId="13" fillId="19" borderId="8" xfId="0" applyNumberFormat="1" applyFont="1" applyFill="1" applyBorder="1">
      <alignment vertical="center"/>
    </xf>
    <xf numFmtId="178" fontId="13" fillId="11" borderId="8" xfId="0" applyNumberFormat="1" applyFont="1" applyFill="1" applyBorder="1">
      <alignment vertical="center"/>
    </xf>
    <xf numFmtId="178" fontId="13" fillId="19" borderId="4" xfId="0" applyNumberFormat="1" applyFont="1" applyFill="1" applyBorder="1">
      <alignment vertical="center"/>
    </xf>
    <xf numFmtId="178" fontId="13" fillId="19" borderId="8" xfId="0" applyNumberFormat="1" applyFont="1" applyFill="1" applyBorder="1">
      <alignment vertical="center"/>
    </xf>
    <xf numFmtId="179" fontId="13" fillId="19" borderId="8" xfId="0" applyNumberFormat="1" applyFont="1" applyFill="1" applyBorder="1">
      <alignment vertical="center"/>
    </xf>
    <xf numFmtId="0" fontId="28" fillId="19" borderId="8" xfId="0" applyFont="1" applyFill="1" applyBorder="1" applyAlignment="1">
      <alignment horizontal="center" vertical="center"/>
    </xf>
    <xf numFmtId="183" fontId="0" fillId="0" borderId="8" xfId="0" quotePrefix="1" applyNumberFormat="1" applyBorder="1" applyAlignment="1">
      <alignment horizontal="right" vertical="center"/>
    </xf>
    <xf numFmtId="181" fontId="13" fillId="12" borderId="12" xfId="0" applyNumberFormat="1" applyFont="1" applyFill="1" applyBorder="1">
      <alignment vertical="center"/>
    </xf>
    <xf numFmtId="0" fontId="11" fillId="12" borderId="8" xfId="0" applyFont="1" applyFill="1" applyBorder="1" applyAlignment="1">
      <alignment horizontal="right" vertical="center"/>
    </xf>
    <xf numFmtId="178" fontId="13" fillId="12" borderId="8" xfId="0" applyNumberFormat="1" applyFont="1" applyFill="1" applyBorder="1" applyAlignment="1">
      <alignment horizontal="right" vertical="center"/>
    </xf>
    <xf numFmtId="0" fontId="23" fillId="0" borderId="9" xfId="0" applyFont="1" applyBorder="1">
      <alignment vertical="center"/>
    </xf>
    <xf numFmtId="0" fontId="23" fillId="0" borderId="9" xfId="0" applyFont="1" applyBorder="1" applyAlignment="1">
      <alignment vertical="center" wrapText="1"/>
    </xf>
    <xf numFmtId="0" fontId="23" fillId="0" borderId="13" xfId="0" applyFont="1" applyBorder="1">
      <alignment vertical="center"/>
    </xf>
    <xf numFmtId="0" fontId="38" fillId="13" borderId="54" xfId="0" applyFont="1" applyFill="1" applyBorder="1" applyAlignment="1">
      <alignment horizontal="center" vertical="center"/>
    </xf>
    <xf numFmtId="0" fontId="13" fillId="9" borderId="54" xfId="0" applyFont="1" applyFill="1" applyBorder="1" applyAlignment="1">
      <alignment horizontal="center" vertical="center"/>
    </xf>
    <xf numFmtId="0" fontId="0" fillId="9" borderId="54" xfId="0" applyFill="1" applyBorder="1" applyAlignment="1">
      <alignment horizontal="center" vertical="center"/>
    </xf>
    <xf numFmtId="0" fontId="38" fillId="16" borderId="75" xfId="0" applyFont="1" applyFill="1" applyBorder="1" applyAlignment="1">
      <alignment horizontal="center" vertical="center"/>
    </xf>
    <xf numFmtId="181" fontId="13" fillId="18" borderId="76" xfId="0" applyNumberFormat="1" applyFont="1" applyFill="1" applyBorder="1">
      <alignment vertical="center"/>
    </xf>
    <xf numFmtId="181" fontId="13" fillId="18" borderId="77" xfId="0" applyNumberFormat="1" applyFont="1" applyFill="1" applyBorder="1">
      <alignment vertical="center"/>
    </xf>
    <xf numFmtId="181" fontId="13" fillId="18" borderId="78" xfId="0" applyNumberFormat="1" applyFont="1" applyFill="1" applyBorder="1">
      <alignment vertical="center"/>
    </xf>
    <xf numFmtId="187" fontId="13" fillId="18" borderId="76" xfId="0" applyNumberFormat="1" applyFont="1" applyFill="1" applyBorder="1">
      <alignment vertical="center"/>
    </xf>
    <xf numFmtId="4" fontId="13" fillId="18" borderId="77" xfId="0" applyNumberFormat="1" applyFont="1" applyFill="1" applyBorder="1">
      <alignment vertical="center"/>
    </xf>
    <xf numFmtId="178" fontId="13" fillId="18" borderId="77" xfId="0" applyNumberFormat="1" applyFont="1" applyFill="1" applyBorder="1">
      <alignment vertical="center"/>
    </xf>
    <xf numFmtId="178" fontId="13" fillId="18" borderId="78" xfId="0" applyNumberFormat="1" applyFont="1" applyFill="1" applyBorder="1">
      <alignment vertical="center"/>
    </xf>
    <xf numFmtId="178" fontId="13" fillId="18" borderId="76" xfId="0" applyNumberFormat="1" applyFont="1" applyFill="1" applyBorder="1">
      <alignment vertical="center"/>
    </xf>
    <xf numFmtId="179" fontId="13" fillId="18" borderId="77" xfId="0" applyNumberFormat="1" applyFont="1" applyFill="1" applyBorder="1">
      <alignment vertical="center"/>
    </xf>
    <xf numFmtId="0" fontId="13" fillId="18" borderId="77" xfId="0" applyFont="1" applyFill="1" applyBorder="1">
      <alignment vertical="center"/>
    </xf>
    <xf numFmtId="182" fontId="13" fillId="18" borderId="76" xfId="0" applyNumberFormat="1" applyFont="1" applyFill="1" applyBorder="1" applyAlignment="1">
      <alignment horizontal="right" vertical="center"/>
    </xf>
    <xf numFmtId="182" fontId="13" fillId="18" borderId="77" xfId="0" applyNumberFormat="1" applyFont="1" applyFill="1" applyBorder="1" applyAlignment="1">
      <alignment horizontal="right" vertical="center"/>
    </xf>
    <xf numFmtId="0" fontId="28" fillId="18" borderId="78" xfId="0" applyFont="1" applyFill="1" applyBorder="1" applyAlignment="1">
      <alignment vertical="center" wrapText="1"/>
    </xf>
    <xf numFmtId="178" fontId="13" fillId="18" borderId="80" xfId="0" applyNumberFormat="1" applyFont="1" applyFill="1" applyBorder="1">
      <alignment vertical="center"/>
    </xf>
    <xf numFmtId="178" fontId="21" fillId="18" borderId="76" xfId="0" applyNumberFormat="1" applyFont="1" applyFill="1" applyBorder="1">
      <alignment vertical="center"/>
    </xf>
    <xf numFmtId="178" fontId="21" fillId="18" borderId="77" xfId="0" applyNumberFormat="1" applyFont="1" applyFill="1" applyBorder="1">
      <alignment vertical="center"/>
    </xf>
    <xf numFmtId="178" fontId="21" fillId="18" borderId="78" xfId="0" applyNumberFormat="1" applyFont="1" applyFill="1" applyBorder="1">
      <alignment vertical="center"/>
    </xf>
    <xf numFmtId="0" fontId="0" fillId="18" borderId="80" xfId="0" applyFill="1" applyBorder="1" applyAlignment="1">
      <alignment horizontal="right" vertical="center"/>
    </xf>
    <xf numFmtId="0" fontId="21" fillId="18" borderId="76" xfId="0" applyFont="1" applyFill="1" applyBorder="1" applyAlignment="1">
      <alignment horizontal="right" vertical="center"/>
    </xf>
    <xf numFmtId="0" fontId="11" fillId="18" borderId="77" xfId="0" applyFont="1" applyFill="1" applyBorder="1">
      <alignment vertical="center"/>
    </xf>
    <xf numFmtId="0" fontId="11" fillId="18" borderId="81" xfId="0" applyFont="1" applyFill="1" applyBorder="1">
      <alignment vertical="center"/>
    </xf>
    <xf numFmtId="0" fontId="11" fillId="12" borderId="8" xfId="0" applyFont="1" applyFill="1" applyBorder="1">
      <alignment vertical="center"/>
    </xf>
    <xf numFmtId="178" fontId="45" fillId="12" borderId="8" xfId="0" applyNumberFormat="1" applyFont="1" applyFill="1" applyBorder="1" applyAlignment="1">
      <alignment horizontal="right" vertical="center"/>
    </xf>
    <xf numFmtId="0" fontId="33" fillId="12" borderId="9" xfId="0" applyFont="1" applyFill="1" applyBorder="1" applyAlignment="1">
      <alignment vertical="center" wrapText="1"/>
    </xf>
    <xf numFmtId="178" fontId="13" fillId="12" borderId="12" xfId="0" applyNumberFormat="1" applyFont="1" applyFill="1" applyBorder="1" applyAlignment="1">
      <alignment horizontal="right" vertical="center"/>
    </xf>
    <xf numFmtId="0" fontId="33" fillId="12" borderId="13" xfId="0" applyFont="1" applyFill="1" applyBorder="1" applyAlignment="1">
      <alignment vertical="center" wrapText="1"/>
    </xf>
    <xf numFmtId="183" fontId="45" fillId="12" borderId="12" xfId="0" applyNumberFormat="1" applyFont="1" applyFill="1" applyBorder="1">
      <alignment vertical="center"/>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70" xfId="0" applyFont="1" applyFill="1" applyBorder="1" applyAlignment="1">
      <alignment horizontal="center" vertical="center"/>
    </xf>
    <xf numFmtId="0" fontId="45" fillId="0" borderId="31" xfId="0" applyFont="1" applyBorder="1">
      <alignment vertical="center"/>
    </xf>
    <xf numFmtId="0" fontId="23" fillId="0" borderId="0" xfId="0" quotePrefix="1" applyFont="1">
      <alignment vertical="center"/>
    </xf>
    <xf numFmtId="0" fontId="45" fillId="0" borderId="28" xfId="0" applyFont="1" applyBorder="1">
      <alignment vertical="center"/>
    </xf>
    <xf numFmtId="176" fontId="0" fillId="0" borderId="28" xfId="0" applyNumberFormat="1" applyBorder="1">
      <alignment vertical="center"/>
    </xf>
    <xf numFmtId="176" fontId="45" fillId="0" borderId="82" xfId="0" applyNumberFormat="1" applyFont="1" applyBorder="1">
      <alignment vertical="center"/>
    </xf>
    <xf numFmtId="0" fontId="45" fillId="0" borderId="83" xfId="0" applyFont="1" applyBorder="1">
      <alignment vertical="center"/>
    </xf>
    <xf numFmtId="0" fontId="45" fillId="0" borderId="84" xfId="0" applyFont="1" applyBorder="1">
      <alignment vertical="center"/>
    </xf>
    <xf numFmtId="186" fontId="45" fillId="0" borderId="84" xfId="0" applyNumberFormat="1" applyFont="1" applyBorder="1">
      <alignment vertical="center"/>
    </xf>
    <xf numFmtId="186" fontId="45" fillId="0" borderId="85" xfId="0" applyNumberFormat="1" applyFont="1" applyBorder="1">
      <alignment vertical="center"/>
    </xf>
    <xf numFmtId="0" fontId="45" fillId="0" borderId="87" xfId="0" applyFont="1" applyBorder="1">
      <alignment vertical="center"/>
    </xf>
    <xf numFmtId="0" fontId="45" fillId="0" borderId="88" xfId="0" applyFont="1" applyBorder="1">
      <alignment vertical="center"/>
    </xf>
    <xf numFmtId="186" fontId="45" fillId="0" borderId="88" xfId="0" applyNumberFormat="1" applyFont="1" applyBorder="1">
      <alignment vertical="center"/>
    </xf>
    <xf numFmtId="186" fontId="45" fillId="0" borderId="89" xfId="0" applyNumberFormat="1" applyFont="1" applyBorder="1">
      <alignment vertical="center"/>
    </xf>
    <xf numFmtId="0" fontId="14" fillId="3" borderId="74"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90" xfId="0" applyFont="1" applyFill="1" applyBorder="1" applyAlignment="1">
      <alignment horizontal="center" vertical="center"/>
    </xf>
    <xf numFmtId="0" fontId="0" fillId="0" borderId="31" xfId="0" applyBorder="1" applyAlignment="1">
      <alignment horizontal="right" vertical="center"/>
    </xf>
    <xf numFmtId="176" fontId="45" fillId="0" borderId="48" xfId="0" applyNumberFormat="1" applyFont="1" applyBorder="1">
      <alignment vertical="center"/>
    </xf>
    <xf numFmtId="0" fontId="45" fillId="0" borderId="91" xfId="0" applyFont="1" applyBorder="1">
      <alignment vertical="center"/>
    </xf>
    <xf numFmtId="0" fontId="47" fillId="0" borderId="92" xfId="0" applyFont="1" applyBorder="1">
      <alignment vertical="center"/>
    </xf>
    <xf numFmtId="186" fontId="45" fillId="0" borderId="92" xfId="0" applyNumberFormat="1" applyFont="1" applyBorder="1">
      <alignment vertical="center"/>
    </xf>
    <xf numFmtId="186" fontId="45" fillId="0" borderId="93" xfId="0" applyNumberFormat="1" applyFont="1" applyBorder="1">
      <alignment vertical="center"/>
    </xf>
    <xf numFmtId="0" fontId="45" fillId="0" borderId="94" xfId="0" applyFont="1" applyBorder="1">
      <alignment vertical="center"/>
    </xf>
    <xf numFmtId="0" fontId="47" fillId="0" borderId="95" xfId="0" applyFont="1" applyBorder="1">
      <alignment vertical="center"/>
    </xf>
    <xf numFmtId="186" fontId="45" fillId="0" borderId="95" xfId="0" applyNumberFormat="1" applyFont="1" applyBorder="1">
      <alignment vertical="center"/>
    </xf>
    <xf numFmtId="186" fontId="45" fillId="0" borderId="96" xfId="0" applyNumberFormat="1" applyFont="1" applyBorder="1">
      <alignment vertical="center"/>
    </xf>
    <xf numFmtId="177" fontId="45" fillId="0" borderId="8" xfId="0" applyNumberFormat="1" applyFont="1" applyBorder="1">
      <alignment vertical="center"/>
    </xf>
    <xf numFmtId="187" fontId="45" fillId="0" borderId="8" xfId="0" applyNumberFormat="1" applyFont="1" applyBorder="1">
      <alignment vertical="center"/>
    </xf>
    <xf numFmtId="187" fontId="9" fillId="0" borderId="8" xfId="0" applyNumberFormat="1" applyFont="1" applyBorder="1">
      <alignment vertical="center"/>
    </xf>
    <xf numFmtId="177" fontId="9" fillId="0" borderId="8" xfId="0" applyNumberFormat="1" applyFont="1" applyBorder="1">
      <alignment vertical="center"/>
    </xf>
    <xf numFmtId="187" fontId="13" fillId="0" borderId="12" xfId="0" applyNumberFormat="1" applyFont="1" applyBorder="1">
      <alignment vertical="center"/>
    </xf>
    <xf numFmtId="41" fontId="13" fillId="18" borderId="76" xfId="1" applyFont="1" applyFill="1" applyBorder="1">
      <alignment vertical="center"/>
    </xf>
    <xf numFmtId="41" fontId="13" fillId="18" borderId="77" xfId="1" applyFont="1" applyFill="1" applyBorder="1">
      <alignment vertical="center"/>
    </xf>
    <xf numFmtId="41" fontId="13" fillId="18" borderId="79" xfId="1" applyFont="1" applyFill="1" applyBorder="1">
      <alignment vertical="center"/>
    </xf>
    <xf numFmtId="181" fontId="13" fillId="18" borderId="76" xfId="0" quotePrefix="1" applyNumberFormat="1" applyFont="1" applyFill="1" applyBorder="1">
      <alignment vertical="center"/>
    </xf>
    <xf numFmtId="0" fontId="13" fillId="0" borderId="12" xfId="0" applyFont="1" applyBorder="1" applyAlignment="1">
      <alignment horizontal="left" vertical="center"/>
    </xf>
    <xf numFmtId="0" fontId="11" fillId="0" borderId="0" xfId="0" quotePrefix="1" applyFont="1">
      <alignment vertical="center"/>
    </xf>
    <xf numFmtId="0" fontId="14" fillId="3" borderId="3" xfId="0" applyFont="1" applyFill="1" applyBorder="1" applyAlignment="1">
      <alignment vertical="center" wrapText="1"/>
    </xf>
    <xf numFmtId="0" fontId="0" fillId="0" borderId="9" xfId="0" quotePrefix="1" applyBorder="1" applyAlignment="1">
      <alignment vertical="center" wrapText="1"/>
    </xf>
    <xf numFmtId="0" fontId="13" fillId="0" borderId="8" xfId="0" applyFont="1" applyBorder="1" applyAlignment="1">
      <alignment vertical="top"/>
    </xf>
    <xf numFmtId="0" fontId="13" fillId="0" borderId="12" xfId="0" applyFont="1" applyBorder="1" applyAlignment="1">
      <alignment vertical="top"/>
    </xf>
    <xf numFmtId="0" fontId="0" fillId="0" borderId="8" xfId="0" applyBorder="1">
      <alignment vertical="center"/>
    </xf>
    <xf numFmtId="0" fontId="0" fillId="0" borderId="12" xfId="0" applyBorder="1">
      <alignment vertical="center"/>
    </xf>
    <xf numFmtId="178" fontId="11" fillId="0" borderId="8"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0" fontId="11" fillId="0" borderId="0" xfId="0" applyFont="1" applyAlignment="1">
      <alignment vertical="top"/>
    </xf>
    <xf numFmtId="3" fontId="13" fillId="0" borderId="7" xfId="0" applyNumberFormat="1" applyFont="1" applyBorder="1">
      <alignment vertical="center"/>
    </xf>
    <xf numFmtId="0" fontId="13" fillId="0" borderId="11" xfId="0" applyFont="1" applyBorder="1" applyAlignment="1">
      <alignment horizontal="left" vertical="center"/>
    </xf>
    <xf numFmtId="0" fontId="15" fillId="2" borderId="1" xfId="0" applyFont="1" applyFill="1" applyBorder="1" applyAlignment="1">
      <alignment horizontal="center" vertical="center"/>
    </xf>
    <xf numFmtId="0" fontId="13" fillId="0" borderId="9" xfId="0" applyFont="1" applyBorder="1" applyAlignment="1">
      <alignment vertical="top" wrapText="1"/>
    </xf>
    <xf numFmtId="0" fontId="13" fillId="0" borderId="7" xfId="0" applyFont="1" applyBorder="1" applyAlignment="1">
      <alignment vertical="top" wrapText="1"/>
    </xf>
    <xf numFmtId="0" fontId="13" fillId="0" borderId="6" xfId="0" applyFont="1" applyBorder="1">
      <alignment vertical="center"/>
    </xf>
    <xf numFmtId="0" fontId="13" fillId="0" borderId="7" xfId="0" applyFont="1" applyBorder="1">
      <alignment vertical="center"/>
    </xf>
    <xf numFmtId="0" fontId="13" fillId="0" borderId="6" xfId="0" applyFont="1" applyBorder="1" applyAlignment="1">
      <alignment vertical="top"/>
    </xf>
    <xf numFmtId="0" fontId="13" fillId="0" borderId="7" xfId="0" applyFont="1" applyBorder="1" applyAlignment="1">
      <alignment vertical="top"/>
    </xf>
    <xf numFmtId="0" fontId="13" fillId="0" borderId="11" xfId="0" applyFont="1" applyBorder="1">
      <alignment vertical="center"/>
    </xf>
    <xf numFmtId="0" fontId="13" fillId="0" borderId="12" xfId="0" applyFont="1" applyBorder="1">
      <alignment vertical="center"/>
    </xf>
    <xf numFmtId="0" fontId="13" fillId="0" borderId="10" xfId="0" applyFont="1" applyBorder="1">
      <alignment vertical="center"/>
    </xf>
    <xf numFmtId="0" fontId="13" fillId="0" borderId="22" xfId="0" applyFont="1" applyBorder="1" applyAlignment="1">
      <alignment vertical="top"/>
    </xf>
    <xf numFmtId="0" fontId="13" fillId="0" borderId="24" xfId="0" applyFont="1" applyBorder="1" applyAlignment="1">
      <alignment vertical="top"/>
    </xf>
    <xf numFmtId="0" fontId="13" fillId="0" borderId="9" xfId="0" applyFont="1" applyBorder="1" applyAlignment="1">
      <alignment vertical="top"/>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0" borderId="22" xfId="0" applyFont="1" applyBorder="1" applyAlignment="1">
      <alignment vertical="top" wrapText="1"/>
    </xf>
    <xf numFmtId="0" fontId="13" fillId="0" borderId="14" xfId="0" applyFont="1" applyBorder="1" applyAlignment="1">
      <alignment vertical="top" wrapText="1"/>
    </xf>
    <xf numFmtId="0" fontId="13" fillId="0" borderId="0" xfId="0" applyFont="1" applyAlignment="1">
      <alignment vertical="top" wrapText="1"/>
    </xf>
    <xf numFmtId="0" fontId="13" fillId="0" borderId="15" xfId="0" applyFont="1" applyBorder="1" applyAlignment="1">
      <alignment vertical="top" wrapText="1"/>
    </xf>
    <xf numFmtId="0" fontId="13" fillId="0" borderId="24" xfId="0" applyFont="1" applyBorder="1" applyAlignment="1">
      <alignment vertical="top" wrapText="1"/>
    </xf>
    <xf numFmtId="0" fontId="13" fillId="0" borderId="17" xfId="0" applyFont="1" applyBorder="1" applyAlignment="1">
      <alignment vertical="top" wrapText="1"/>
    </xf>
    <xf numFmtId="0" fontId="13" fillId="0" borderId="13" xfId="0" applyFont="1" applyBorder="1" applyAlignment="1">
      <alignment vertical="top" wrapText="1"/>
    </xf>
    <xf numFmtId="0" fontId="13" fillId="0" borderId="11" xfId="0" applyFont="1" applyBorder="1" applyAlignment="1">
      <alignment vertical="top" wrapText="1"/>
    </xf>
    <xf numFmtId="0" fontId="13" fillId="0" borderId="14" xfId="0" applyFont="1" applyBorder="1" applyAlignment="1">
      <alignment vertical="top"/>
    </xf>
    <xf numFmtId="0" fontId="13" fillId="0" borderId="15" xfId="0" applyFont="1" applyBorder="1" applyAlignment="1">
      <alignment vertical="top"/>
    </xf>
    <xf numFmtId="0" fontId="13" fillId="0" borderId="0" xfId="0" applyFont="1" applyAlignment="1">
      <alignment vertical="top"/>
    </xf>
    <xf numFmtId="0" fontId="13" fillId="0" borderId="17" xfId="0" applyFont="1" applyBorder="1" applyAlignment="1">
      <alignment vertical="top"/>
    </xf>
    <xf numFmtId="0" fontId="13" fillId="0" borderId="9" xfId="0" applyFont="1" applyBorder="1">
      <alignment vertical="center"/>
    </xf>
    <xf numFmtId="0" fontId="13" fillId="0" borderId="6" xfId="0" applyFont="1" applyBorder="1" applyAlignment="1">
      <alignment vertical="top" wrapText="1"/>
    </xf>
    <xf numFmtId="0" fontId="13" fillId="0" borderId="13" xfId="0" applyFont="1" applyBorder="1">
      <alignment vertical="center"/>
    </xf>
    <xf numFmtId="0" fontId="13" fillId="0" borderId="8" xfId="0" applyFont="1" applyBorder="1">
      <alignment vertical="center"/>
    </xf>
    <xf numFmtId="0" fontId="13" fillId="0" borderId="23" xfId="0" applyFont="1" applyBorder="1" applyAlignment="1">
      <alignment vertical="top"/>
    </xf>
    <xf numFmtId="0" fontId="13" fillId="0" borderId="16" xfId="0" applyFont="1" applyBorder="1" applyAlignment="1">
      <alignment vertical="top"/>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3" fillId="0" borderId="23" xfId="0" applyFont="1" applyBorder="1" applyAlignment="1">
      <alignment vertical="top" wrapText="1"/>
    </xf>
    <xf numFmtId="0" fontId="13" fillId="0" borderId="16" xfId="0" applyFont="1" applyBorder="1" applyAlignment="1">
      <alignment vertical="top" wrapText="1"/>
    </xf>
    <xf numFmtId="0" fontId="14" fillId="3" borderId="4" xfId="0" applyFont="1" applyFill="1" applyBorder="1" applyAlignment="1">
      <alignment horizontal="center" vertical="center"/>
    </xf>
    <xf numFmtId="0" fontId="13" fillId="0" borderId="8" xfId="0" applyFont="1" applyBorder="1" applyAlignment="1">
      <alignment vertical="top" wrapText="1"/>
    </xf>
    <xf numFmtId="0" fontId="13" fillId="0" borderId="8" xfId="0" applyFont="1" applyBorder="1" applyAlignment="1">
      <alignment vertical="top"/>
    </xf>
    <xf numFmtId="0" fontId="13" fillId="0" borderId="12" xfId="0" applyFont="1" applyBorder="1" applyAlignment="1">
      <alignment vertical="top"/>
    </xf>
    <xf numFmtId="0" fontId="13" fillId="0" borderId="12" xfId="0" applyFont="1" applyBorder="1" applyAlignment="1">
      <alignment vertical="top" wrapText="1"/>
    </xf>
    <xf numFmtId="0" fontId="11" fillId="0" borderId="22" xfId="0" applyFont="1" applyBorder="1" applyAlignment="1">
      <alignment vertical="top"/>
    </xf>
    <xf numFmtId="0" fontId="11" fillId="0" borderId="14" xfId="0" applyFont="1" applyBorder="1" applyAlignment="1">
      <alignment vertical="top"/>
    </xf>
    <xf numFmtId="0" fontId="11" fillId="0" borderId="0" xfId="0" applyFont="1" applyAlignment="1">
      <alignment vertical="top"/>
    </xf>
    <xf numFmtId="0" fontId="11" fillId="0" borderId="15" xfId="0" applyFont="1" applyBorder="1" applyAlignment="1">
      <alignment vertical="top"/>
    </xf>
    <xf numFmtId="0" fontId="11" fillId="0" borderId="23" xfId="0" applyFont="1" applyBorder="1" applyAlignment="1">
      <alignment vertical="top"/>
    </xf>
    <xf numFmtId="0" fontId="11" fillId="0" borderId="16" xfId="0" applyFont="1" applyBorder="1" applyAlignment="1">
      <alignment vertical="top"/>
    </xf>
    <xf numFmtId="0" fontId="11" fillId="0" borderId="24" xfId="0" applyFont="1" applyBorder="1" applyAlignment="1">
      <alignment vertical="top"/>
    </xf>
    <xf numFmtId="0" fontId="11" fillId="0" borderId="17" xfId="0" applyFont="1" applyBorder="1" applyAlignment="1">
      <alignment vertical="top"/>
    </xf>
    <xf numFmtId="0" fontId="11" fillId="0" borderId="7" xfId="0" applyFont="1" applyBorder="1">
      <alignment vertical="center"/>
    </xf>
    <xf numFmtId="0" fontId="11" fillId="0" borderId="8" xfId="0" applyFont="1" applyBorder="1">
      <alignment vertical="center"/>
    </xf>
    <xf numFmtId="0" fontId="13" fillId="0" borderId="9" xfId="0" applyFont="1" applyBorder="1" applyAlignment="1">
      <alignment vertical="center" wrapText="1"/>
    </xf>
    <xf numFmtId="0" fontId="13" fillId="0" borderId="7" xfId="0" applyFont="1" applyBorder="1" applyAlignment="1">
      <alignment vertical="center" wrapText="1"/>
    </xf>
    <xf numFmtId="3" fontId="13" fillId="0" borderId="7" xfId="0" applyNumberFormat="1" applyFont="1" applyBorder="1">
      <alignment vertical="center"/>
    </xf>
    <xf numFmtId="3" fontId="13" fillId="0" borderId="8" xfId="0" applyNumberFormat="1" applyFont="1" applyBorder="1">
      <alignment vertical="center"/>
    </xf>
    <xf numFmtId="3" fontId="13" fillId="0" borderId="7" xfId="0" applyNumberFormat="1" applyFont="1" applyBorder="1" applyAlignment="1">
      <alignment horizontal="left" vertical="center"/>
    </xf>
    <xf numFmtId="3" fontId="13" fillId="0" borderId="8" xfId="0" applyNumberFormat="1" applyFont="1" applyBorder="1" applyAlignment="1">
      <alignment horizontal="left" vertical="center"/>
    </xf>
    <xf numFmtId="3" fontId="13" fillId="0" borderId="11" xfId="0" applyNumberFormat="1" applyFont="1" applyBorder="1" applyAlignment="1">
      <alignment horizontal="left" vertical="center"/>
    </xf>
    <xf numFmtId="3" fontId="13" fillId="0" borderId="12" xfId="0" applyNumberFormat="1" applyFont="1" applyBorder="1" applyAlignment="1">
      <alignment horizontal="left" vertical="center"/>
    </xf>
    <xf numFmtId="0" fontId="13" fillId="0" borderId="18" xfId="0" applyFont="1" applyBorder="1" applyAlignment="1">
      <alignment vertical="top"/>
    </xf>
    <xf numFmtId="0" fontId="13" fillId="0" borderId="19" xfId="0" applyFont="1" applyBorder="1" applyAlignment="1">
      <alignment vertical="top"/>
    </xf>
    <xf numFmtId="0" fontId="13" fillId="0" borderId="20" xfId="0" applyFont="1" applyBorder="1" applyAlignment="1">
      <alignment vertical="top"/>
    </xf>
    <xf numFmtId="0" fontId="13" fillId="0" borderId="21" xfId="0" applyFont="1" applyBorder="1" applyAlignment="1">
      <alignment vertical="top"/>
    </xf>
    <xf numFmtId="0" fontId="13" fillId="0" borderId="6" xfId="0" applyFont="1" applyBorder="1" applyAlignment="1">
      <alignment vertical="center" wrapText="1"/>
    </xf>
    <xf numFmtId="0" fontId="11" fillId="0" borderId="6" xfId="0" applyFont="1" applyBorder="1">
      <alignment vertical="center"/>
    </xf>
    <xf numFmtId="0" fontId="13" fillId="0" borderId="10" xfId="0" applyFont="1" applyBorder="1" applyAlignment="1">
      <alignment vertical="center" wrapText="1"/>
    </xf>
    <xf numFmtId="3" fontId="13" fillId="0" borderId="6" xfId="0" applyNumberFormat="1" applyFont="1" applyBorder="1" applyAlignment="1">
      <alignment vertical="top"/>
    </xf>
    <xf numFmtId="3" fontId="13" fillId="0" borderId="6" xfId="0" applyNumberFormat="1" applyFont="1" applyBorder="1">
      <alignment vertical="center"/>
    </xf>
    <xf numFmtId="0" fontId="13" fillId="0" borderId="10" xfId="0" applyFont="1" applyBorder="1" applyAlignment="1">
      <alignment vertical="top"/>
    </xf>
    <xf numFmtId="0" fontId="13" fillId="0" borderId="11" xfId="0" applyFont="1" applyBorder="1" applyAlignment="1">
      <alignment vertical="top"/>
    </xf>
    <xf numFmtId="0" fontId="15" fillId="2" borderId="1" xfId="0" applyFont="1" applyFill="1" applyBorder="1" applyAlignment="1">
      <alignment horizontal="left" vertical="center"/>
    </xf>
    <xf numFmtId="0" fontId="0" fillId="5" borderId="0" xfId="0" applyFill="1">
      <alignment vertical="center"/>
    </xf>
    <xf numFmtId="3" fontId="14" fillId="0" borderId="0" xfId="0" applyNumberFormat="1" applyFo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177" fontId="13" fillId="0" borderId="9" xfId="1" applyNumberFormat="1" applyFont="1" applyBorder="1" applyAlignment="1">
      <alignment horizontal="right" vertical="center"/>
    </xf>
    <xf numFmtId="177" fontId="13" fillId="0" borderId="7" xfId="1" applyNumberFormat="1" applyFont="1" applyBorder="1" applyAlignment="1">
      <alignment horizontal="right" vertical="center"/>
    </xf>
    <xf numFmtId="187" fontId="13" fillId="0" borderId="13" xfId="1" applyNumberFormat="1" applyFont="1" applyFill="1" applyBorder="1" applyAlignment="1">
      <alignment horizontal="right" vertical="center"/>
    </xf>
    <xf numFmtId="187" fontId="13" fillId="0" borderId="11" xfId="1" applyNumberFormat="1" applyFont="1" applyFill="1" applyBorder="1" applyAlignment="1">
      <alignment horizontal="right" vertical="center"/>
    </xf>
    <xf numFmtId="0" fontId="14" fillId="3" borderId="5" xfId="0" applyFont="1" applyFill="1" applyBorder="1" applyAlignment="1">
      <alignment horizontal="center" vertical="center"/>
    </xf>
    <xf numFmtId="41" fontId="13" fillId="0" borderId="9" xfId="1" applyFont="1" applyBorder="1" applyAlignment="1">
      <alignment horizontal="right" vertical="center"/>
    </xf>
    <xf numFmtId="41" fontId="13" fillId="0" borderId="7" xfId="1" applyFont="1" applyBorder="1" applyAlignment="1">
      <alignment horizontal="right" vertical="center"/>
    </xf>
    <xf numFmtId="187" fontId="13" fillId="0" borderId="13" xfId="1" applyNumberFormat="1" applyFont="1" applyBorder="1" applyAlignment="1">
      <alignment horizontal="right" vertical="center"/>
    </xf>
    <xf numFmtId="187" fontId="13" fillId="0" borderId="10" xfId="1" applyNumberFormat="1" applyFont="1" applyBorder="1" applyAlignment="1">
      <alignment horizontal="right" vertical="center"/>
    </xf>
    <xf numFmtId="187" fontId="13" fillId="0" borderId="11" xfId="1" applyNumberFormat="1" applyFont="1" applyBorder="1" applyAlignment="1">
      <alignment horizontal="right" vertical="center"/>
    </xf>
    <xf numFmtId="187" fontId="13" fillId="0" borderId="8" xfId="1" applyNumberFormat="1" applyFont="1" applyBorder="1" applyAlignment="1">
      <alignment horizontal="right" vertical="center"/>
    </xf>
    <xf numFmtId="177" fontId="13" fillId="0" borderId="8" xfId="1" applyNumberFormat="1" applyFont="1" applyBorder="1" applyAlignment="1">
      <alignment horizontal="right" vertical="center"/>
    </xf>
    <xf numFmtId="41" fontId="13" fillId="0" borderId="13" xfId="1" applyFont="1" applyBorder="1" applyAlignment="1">
      <alignment horizontal="right" vertical="center"/>
    </xf>
    <xf numFmtId="41" fontId="13" fillId="0" borderId="11" xfId="1" applyFont="1" applyBorder="1" applyAlignment="1">
      <alignment horizontal="right" vertical="center"/>
    </xf>
    <xf numFmtId="187" fontId="13" fillId="0" borderId="9" xfId="1" applyNumberFormat="1" applyFont="1" applyBorder="1" applyAlignment="1">
      <alignment horizontal="right" vertical="center"/>
    </xf>
    <xf numFmtId="187" fontId="13" fillId="0" borderId="7" xfId="1" applyNumberFormat="1" applyFont="1" applyBorder="1" applyAlignment="1">
      <alignment horizontal="righ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1" fillId="0" borderId="11" xfId="0" applyFont="1" applyBorder="1">
      <alignment vertical="center"/>
    </xf>
    <xf numFmtId="0" fontId="11" fillId="0" borderId="12" xfId="0" applyFont="1" applyBorder="1">
      <alignment vertical="center"/>
    </xf>
    <xf numFmtId="0" fontId="13" fillId="0" borderId="10" xfId="0" applyFont="1" applyBorder="1" applyAlignment="1">
      <alignment vertical="top" wrapText="1"/>
    </xf>
    <xf numFmtId="0" fontId="11" fillId="0" borderId="10" xfId="0" applyFont="1" applyBorder="1">
      <alignment vertical="center"/>
    </xf>
    <xf numFmtId="0" fontId="13" fillId="0" borderId="13" xfId="0" applyFont="1" applyBorder="1" applyAlignment="1">
      <alignment vertical="center" wrapText="1"/>
    </xf>
    <xf numFmtId="0" fontId="13" fillId="0" borderId="11" xfId="0" applyFont="1" applyBorder="1" applyAlignment="1">
      <alignment vertical="center" wrapText="1"/>
    </xf>
    <xf numFmtId="0" fontId="13" fillId="0" borderId="18" xfId="0" applyFont="1" applyBorder="1" applyAlignment="1">
      <alignment vertical="top" wrapText="1"/>
    </xf>
    <xf numFmtId="0" fontId="13" fillId="0" borderId="20" xfId="0" applyFont="1" applyBorder="1" applyAlignment="1">
      <alignment vertical="top" wrapText="1"/>
    </xf>
    <xf numFmtId="3" fontId="13" fillId="0" borderId="10" xfId="0" applyNumberFormat="1" applyFont="1" applyBorder="1" applyAlignment="1">
      <alignment horizontal="left" vertical="center"/>
    </xf>
    <xf numFmtId="0" fontId="13" fillId="0" borderId="13" xfId="0" applyFont="1" applyBorder="1" applyAlignment="1">
      <alignment horizontal="left" vertical="center" wrapText="1"/>
    </xf>
    <xf numFmtId="0" fontId="13" fillId="0" borderId="11"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3" fontId="13" fillId="0" borderId="6" xfId="0" applyNumberFormat="1" applyFont="1" applyBorder="1" applyAlignment="1">
      <alignment horizontal="left" vertical="center"/>
    </xf>
    <xf numFmtId="0" fontId="20" fillId="0" borderId="25" xfId="0" applyFont="1" applyBorder="1" applyAlignment="1">
      <alignment vertical="center" wrapText="1"/>
    </xf>
    <xf numFmtId="0" fontId="15" fillId="2" borderId="1" xfId="0" applyFont="1" applyFill="1" applyBorder="1">
      <alignment vertical="center"/>
    </xf>
    <xf numFmtId="0" fontId="24" fillId="7" borderId="28" xfId="0" applyFont="1" applyFill="1" applyBorder="1" applyAlignment="1">
      <alignment horizontal="center" vertical="center" wrapText="1"/>
    </xf>
    <xf numFmtId="0" fontId="24" fillId="7" borderId="29" xfId="0" applyFont="1" applyFill="1" applyBorder="1" applyAlignment="1">
      <alignment horizontal="center" vertical="center" wrapText="1"/>
    </xf>
    <xf numFmtId="0" fontId="24" fillId="7" borderId="28" xfId="0" applyFont="1" applyFill="1" applyBorder="1" applyAlignment="1">
      <alignment horizontal="center" vertical="center" wrapText="1" readingOrder="1"/>
    </xf>
    <xf numFmtId="0" fontId="24" fillId="7" borderId="29" xfId="0" applyFont="1" applyFill="1" applyBorder="1" applyAlignment="1">
      <alignment horizontal="center" vertical="center" wrapText="1" readingOrder="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45" fillId="0" borderId="86" xfId="0" applyFont="1" applyBorder="1" applyAlignment="1">
      <alignment horizontal="center" vertical="center"/>
    </xf>
    <xf numFmtId="0" fontId="45" fillId="0" borderId="0" xfId="0" applyFont="1" applyAlignment="1">
      <alignment horizontal="center" vertical="center"/>
    </xf>
    <xf numFmtId="0" fontId="0" fillId="0" borderId="47" xfId="0" applyBorder="1" applyAlignment="1">
      <alignment horizontal="center" vertical="center" wrapTex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34" fillId="14" borderId="0" xfId="0" applyFont="1" applyFill="1" applyAlignment="1">
      <alignment horizontal="center" vertical="center"/>
    </xf>
    <xf numFmtId="3" fontId="14" fillId="3" borderId="3" xfId="0" applyNumberFormat="1" applyFont="1" applyFill="1" applyBorder="1" applyAlignment="1">
      <alignment horizontal="center" vertical="center"/>
    </xf>
    <xf numFmtId="3" fontId="14" fillId="3" borderId="4" xfId="0" applyNumberFormat="1" applyFont="1" applyFill="1" applyBorder="1" applyAlignment="1">
      <alignment horizontal="center" vertical="center"/>
    </xf>
    <xf numFmtId="0" fontId="13" fillId="0" borderId="8" xfId="0" applyFont="1" applyBorder="1" applyAlignment="1">
      <alignment horizontal="left" vertical="center" indent="2"/>
    </xf>
    <xf numFmtId="0" fontId="13" fillId="0" borderId="12" xfId="0" applyFont="1" applyBorder="1" applyAlignment="1">
      <alignment horizontal="left" vertical="center" indent="2"/>
    </xf>
    <xf numFmtId="0" fontId="14" fillId="3" borderId="27" xfId="0" applyFont="1" applyFill="1" applyBorder="1" applyAlignment="1">
      <alignment horizontal="center" vertical="center"/>
    </xf>
    <xf numFmtId="0" fontId="14" fillId="3" borderId="45"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lignment vertical="center"/>
    </xf>
    <xf numFmtId="0" fontId="0" fillId="0" borderId="7" xfId="0" applyBorder="1" applyAlignment="1">
      <alignment vertical="top"/>
    </xf>
    <xf numFmtId="0" fontId="0" fillId="0" borderId="8" xfId="0" applyBorder="1" applyAlignment="1">
      <alignment vertical="top"/>
    </xf>
    <xf numFmtId="0" fontId="0" fillId="0" borderId="8" xfId="0" applyBorder="1">
      <alignment vertical="center"/>
    </xf>
    <xf numFmtId="0" fontId="0" fillId="0" borderId="12" xfId="0" applyBorder="1">
      <alignment vertical="center"/>
    </xf>
    <xf numFmtId="0" fontId="14" fillId="3" borderId="25" xfId="0" applyFont="1" applyFill="1" applyBorder="1" applyAlignment="1">
      <alignment horizontal="center" vertical="center"/>
    </xf>
    <xf numFmtId="0" fontId="14" fillId="3" borderId="3" xfId="0" applyFont="1" applyFill="1" applyBorder="1" applyAlignment="1">
      <alignment horizontal="center" vertical="top"/>
    </xf>
    <xf numFmtId="0" fontId="14" fillId="3" borderId="4" xfId="0" applyFont="1" applyFill="1" applyBorder="1" applyAlignment="1">
      <alignment horizontal="center" vertical="top"/>
    </xf>
    <xf numFmtId="0" fontId="14" fillId="3" borderId="2" xfId="0" applyFont="1" applyFill="1" applyBorder="1" applyAlignment="1">
      <alignment horizontal="center" vertical="top"/>
    </xf>
    <xf numFmtId="0" fontId="13" fillId="0" borderId="13" xfId="0" applyFont="1" applyBorder="1" applyAlignment="1">
      <alignment vertical="top"/>
    </xf>
    <xf numFmtId="0" fontId="14" fillId="3" borderId="5" xfId="0" applyFont="1" applyFill="1" applyBorder="1" applyAlignment="1">
      <alignment horizontal="center" vertical="top"/>
    </xf>
    <xf numFmtId="186" fontId="13" fillId="0" borderId="9" xfId="1" applyNumberFormat="1" applyFont="1" applyBorder="1" applyAlignment="1">
      <alignment horizontal="right" vertical="center"/>
    </xf>
    <xf numFmtId="186" fontId="13" fillId="0" borderId="7" xfId="1" applyNumberFormat="1" applyFont="1" applyBorder="1" applyAlignment="1">
      <alignment horizontal="right" vertical="center"/>
    </xf>
    <xf numFmtId="0" fontId="13" fillId="0" borderId="9" xfId="0" applyFont="1" applyBorder="1" applyAlignment="1">
      <alignment horizontal="left" vertical="center"/>
    </xf>
    <xf numFmtId="0" fontId="13" fillId="0" borderId="13" xfId="0" applyFont="1" applyBorder="1" applyAlignment="1">
      <alignment horizontal="left" vertical="center"/>
    </xf>
    <xf numFmtId="0" fontId="17" fillId="0" borderId="24" xfId="0" applyFont="1" applyBorder="1">
      <alignment vertical="center"/>
    </xf>
    <xf numFmtId="0" fontId="0" fillId="0" borderId="71" xfId="0" applyBorder="1" applyAlignment="1">
      <alignment horizontal="center" vertical="center"/>
    </xf>
    <xf numFmtId="0" fontId="0" fillId="0" borderId="69" xfId="0"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11" fillId="0" borderId="4" xfId="0" applyFont="1" applyBorder="1" applyAlignment="1">
      <alignment horizontal="left" vertical="center"/>
    </xf>
    <xf numFmtId="0" fontId="13" fillId="9" borderId="38" xfId="0" applyFont="1" applyFill="1" applyBorder="1" applyAlignment="1">
      <alignment horizontal="center" vertical="center" wrapText="1"/>
    </xf>
    <xf numFmtId="0" fontId="13" fillId="9" borderId="40" xfId="0" applyFont="1" applyFill="1" applyBorder="1" applyAlignment="1">
      <alignment horizontal="center" vertical="center"/>
    </xf>
    <xf numFmtId="0" fontId="13" fillId="9" borderId="42" xfId="0" applyFont="1" applyFill="1" applyBorder="1" applyAlignment="1">
      <alignment horizontal="center" vertical="center"/>
    </xf>
    <xf numFmtId="0" fontId="0" fillId="0" borderId="66" xfId="0" applyBorder="1">
      <alignment vertical="center"/>
    </xf>
    <xf numFmtId="0" fontId="0" fillId="0" borderId="67" xfId="0" applyBorder="1">
      <alignment vertical="center"/>
    </xf>
    <xf numFmtId="0" fontId="11" fillId="12" borderId="13" xfId="0" applyFont="1" applyFill="1" applyBorder="1" applyAlignment="1">
      <alignment horizontal="right" vertical="center"/>
    </xf>
    <xf numFmtId="0" fontId="11" fillId="12" borderId="11" xfId="0" applyFont="1" applyFill="1" applyBorder="1" applyAlignment="1">
      <alignment horizontal="right" vertical="center"/>
    </xf>
    <xf numFmtId="0" fontId="13" fillId="0" borderId="66" xfId="0" applyFont="1" applyBorder="1" applyAlignment="1">
      <alignment horizontal="left" vertical="center"/>
    </xf>
    <xf numFmtId="0" fontId="13" fillId="0" borderId="67" xfId="0" applyFont="1" applyBorder="1" applyAlignment="1">
      <alignment horizontal="left" vertical="center"/>
    </xf>
    <xf numFmtId="178" fontId="13" fillId="0" borderId="67" xfId="0" applyNumberFormat="1" applyFont="1" applyBorder="1" applyAlignment="1">
      <alignment horizontal="right"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4" xfId="0" applyBorder="1" applyAlignment="1">
      <alignment horizontal="left" vertical="top"/>
    </xf>
    <xf numFmtId="0" fontId="0" fillId="0" borderId="8" xfId="0" applyBorder="1" applyAlignment="1">
      <alignment horizontal="left" vertical="top"/>
    </xf>
    <xf numFmtId="0" fontId="0" fillId="0" borderId="4" xfId="0" applyBorder="1">
      <alignment vertical="center"/>
    </xf>
    <xf numFmtId="0" fontId="0" fillId="0" borderId="5" xfId="0" applyBorder="1">
      <alignment vertical="center"/>
    </xf>
    <xf numFmtId="0" fontId="0" fillId="9" borderId="38" xfId="0" applyFill="1" applyBorder="1" applyAlignment="1">
      <alignment horizontal="center" vertical="center"/>
    </xf>
    <xf numFmtId="0" fontId="0" fillId="9" borderId="40" xfId="0" applyFill="1" applyBorder="1" applyAlignment="1">
      <alignment horizontal="center" vertical="center"/>
    </xf>
    <xf numFmtId="0" fontId="0" fillId="9" borderId="42" xfId="0" applyFill="1" applyBorder="1" applyAlignment="1">
      <alignment horizontal="center" vertical="center"/>
    </xf>
    <xf numFmtId="0" fontId="0" fillId="0" borderId="9" xfId="0" applyBorder="1" applyAlignment="1">
      <alignment vertical="top"/>
    </xf>
    <xf numFmtId="0" fontId="13" fillId="0" borderId="56" xfId="0" applyFont="1" applyBorder="1" applyAlignment="1">
      <alignment horizontal="center" vertical="center"/>
    </xf>
    <xf numFmtId="0" fontId="13" fillId="0" borderId="59" xfId="0" applyFont="1" applyBorder="1" applyAlignment="1">
      <alignment horizontal="center" vertical="center"/>
    </xf>
    <xf numFmtId="0" fontId="13" fillId="0" borderId="64" xfId="0" applyFont="1" applyBorder="1" applyAlignment="1">
      <alignment horizontal="center" vertical="center"/>
    </xf>
    <xf numFmtId="0" fontId="13" fillId="0" borderId="4" xfId="0" applyFont="1" applyBorder="1" applyAlignment="1">
      <alignment vertical="top"/>
    </xf>
    <xf numFmtId="0" fontId="13" fillId="0" borderId="5" xfId="0" applyFont="1" applyBorder="1">
      <alignment vertical="center"/>
    </xf>
    <xf numFmtId="0" fontId="13" fillId="9" borderId="38" xfId="0" applyFont="1" applyFill="1" applyBorder="1" applyAlignment="1">
      <alignment horizontal="center" vertical="center"/>
    </xf>
    <xf numFmtId="3" fontId="13" fillId="0" borderId="8" xfId="0" applyNumberFormat="1" applyFont="1" applyBorder="1" applyAlignment="1">
      <alignment vertical="top"/>
    </xf>
    <xf numFmtId="3" fontId="13" fillId="0" borderId="9" xfId="0" applyNumberFormat="1" applyFont="1" applyBorder="1">
      <alignment vertical="center"/>
    </xf>
    <xf numFmtId="0" fontId="13" fillId="0" borderId="18" xfId="0" applyFont="1" applyBorder="1">
      <alignment vertical="center"/>
    </xf>
    <xf numFmtId="0" fontId="13" fillId="0" borderId="26" xfId="0" applyFont="1" applyBorder="1">
      <alignment vertical="center"/>
    </xf>
    <xf numFmtId="0" fontId="13" fillId="17" borderId="26" xfId="0" applyFont="1" applyFill="1" applyBorder="1">
      <alignment vertical="center"/>
    </xf>
    <xf numFmtId="0" fontId="13" fillId="17" borderId="22" xfId="0" applyFont="1" applyFill="1" applyBorder="1">
      <alignment vertical="center"/>
    </xf>
    <xf numFmtId="0" fontId="13" fillId="0" borderId="60" xfId="0" applyFont="1" applyBorder="1" applyAlignment="1">
      <alignment horizontal="center" vertical="center"/>
    </xf>
    <xf numFmtId="0" fontId="13" fillId="17" borderId="12" xfId="0" applyFont="1" applyFill="1" applyBorder="1">
      <alignment vertical="center"/>
    </xf>
    <xf numFmtId="0" fontId="13" fillId="17" borderId="13" xfId="0" applyFont="1" applyFill="1" applyBorder="1">
      <alignment vertical="center"/>
    </xf>
    <xf numFmtId="0" fontId="13" fillId="0" borderId="4" xfId="0" applyFont="1" applyBorder="1" applyAlignment="1">
      <alignment vertical="top" wrapText="1"/>
    </xf>
    <xf numFmtId="0" fontId="37" fillId="3" borderId="31" xfId="0" applyFont="1" applyFill="1" applyBorder="1" applyAlignment="1">
      <alignment horizontal="center" vertical="center"/>
    </xf>
    <xf numFmtId="0" fontId="37" fillId="3" borderId="54" xfId="0" applyFont="1" applyFill="1" applyBorder="1" applyAlignment="1">
      <alignment horizontal="center" vertical="center"/>
    </xf>
    <xf numFmtId="0" fontId="11" fillId="0" borderId="0" xfId="0" applyFont="1" applyFill="1">
      <alignment vertical="center"/>
    </xf>
    <xf numFmtId="0" fontId="13" fillId="0" borderId="9" xfId="0" applyFont="1" applyFill="1" applyBorder="1">
      <alignment vertical="center"/>
    </xf>
    <xf numFmtId="0" fontId="13" fillId="0" borderId="7" xfId="0" applyFont="1" applyFill="1" applyBorder="1">
      <alignment vertical="center"/>
    </xf>
    <xf numFmtId="0" fontId="13" fillId="0" borderId="8" xfId="0" applyFont="1" applyFill="1" applyBorder="1" applyAlignment="1">
      <alignment horizontal="center" vertical="center"/>
    </xf>
    <xf numFmtId="0" fontId="13" fillId="0" borderId="8" xfId="0" quotePrefix="1" applyFont="1" applyFill="1" applyBorder="1" applyAlignment="1">
      <alignment horizontal="right" vertical="center"/>
    </xf>
    <xf numFmtId="1" fontId="13" fillId="0" borderId="8" xfId="0" applyNumberFormat="1" applyFont="1" applyFill="1" applyBorder="1">
      <alignment vertical="center"/>
    </xf>
    <xf numFmtId="0" fontId="11" fillId="0" borderId="0" xfId="0" applyFont="1" applyFill="1" applyAlignment="1">
      <alignment horizontal="left" vertical="center"/>
    </xf>
    <xf numFmtId="0" fontId="13" fillId="0" borderId="6" xfId="0" applyFont="1" applyFill="1" applyBorder="1" applyAlignment="1">
      <alignment vertical="top" wrapText="1"/>
    </xf>
    <xf numFmtId="0" fontId="13" fillId="0" borderId="7" xfId="0" applyFont="1" applyFill="1" applyBorder="1" applyAlignment="1">
      <alignment vertical="top" wrapText="1"/>
    </xf>
    <xf numFmtId="0" fontId="13" fillId="0" borderId="9" xfId="0" applyFont="1" applyFill="1" applyBorder="1">
      <alignment vertical="center"/>
    </xf>
    <xf numFmtId="0" fontId="13" fillId="0" borderId="7" xfId="0" applyFont="1" applyFill="1" applyBorder="1">
      <alignment vertical="center"/>
    </xf>
    <xf numFmtId="183" fontId="13" fillId="0" borderId="8" xfId="0" applyNumberFormat="1" applyFont="1" applyFill="1" applyBorder="1">
      <alignment vertical="center"/>
    </xf>
    <xf numFmtId="0" fontId="13" fillId="0" borderId="10" xfId="0" applyFont="1" applyFill="1" applyBorder="1" applyAlignment="1">
      <alignment vertical="top" wrapText="1"/>
    </xf>
    <xf numFmtId="0" fontId="13" fillId="0" borderId="11" xfId="0" applyFont="1" applyFill="1" applyBorder="1">
      <alignment vertical="center"/>
    </xf>
    <xf numFmtId="0" fontId="13" fillId="0" borderId="12" xfId="0" applyFont="1" applyFill="1" applyBorder="1">
      <alignment vertical="center"/>
    </xf>
    <xf numFmtId="0" fontId="13" fillId="0" borderId="12" xfId="0" applyFont="1" applyFill="1" applyBorder="1" applyAlignment="1">
      <alignment horizontal="center" vertical="center"/>
    </xf>
    <xf numFmtId="183" fontId="13" fillId="0" borderId="12" xfId="0" applyNumberFormat="1" applyFont="1" applyFill="1" applyBorder="1">
      <alignment vertical="center"/>
    </xf>
    <xf numFmtId="0" fontId="13" fillId="0" borderId="13" xfId="0" applyFont="1" applyFill="1" applyBorder="1">
      <alignment vertical="center"/>
    </xf>
    <xf numFmtId="0" fontId="13" fillId="0" borderId="0" xfId="0" applyFont="1" applyFill="1">
      <alignment vertical="center"/>
    </xf>
    <xf numFmtId="0" fontId="11" fillId="0" borderId="0" xfId="0" applyFont="1" applyFill="1" applyAlignment="1">
      <alignment horizontal="right" vertical="center"/>
    </xf>
  </cellXfs>
  <cellStyles count="4">
    <cellStyle name="백분율" xfId="2" builtinId="5"/>
    <cellStyle name="쉼표 [0]" xfId="1" builtinId="6"/>
    <cellStyle name="표준" xfId="0" builtinId="0"/>
    <cellStyle name="하이퍼링크"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56028</xdr:colOff>
      <xdr:row>123</xdr:row>
      <xdr:rowOff>67235</xdr:rowOff>
    </xdr:from>
    <xdr:to>
      <xdr:col>10</xdr:col>
      <xdr:colOff>1961028</xdr:colOff>
      <xdr:row>124</xdr:row>
      <xdr:rowOff>190500</xdr:rowOff>
    </xdr:to>
    <xdr:sp macro="" textlink="">
      <xdr:nvSpPr>
        <xdr:cNvPr id="2" name="직사각형 1">
          <a:extLst>
            <a:ext uri="{FF2B5EF4-FFF2-40B4-BE49-F238E27FC236}">
              <a16:creationId xmlns:a16="http://schemas.microsoft.com/office/drawing/2014/main" id="{BA811B4E-10D1-43CE-8388-254603399384}"/>
            </a:ext>
          </a:extLst>
        </xdr:cNvPr>
        <xdr:cNvSpPr/>
      </xdr:nvSpPr>
      <xdr:spPr>
        <a:xfrm>
          <a:off x="9990603" y="26013335"/>
          <a:ext cx="1905000" cy="542365"/>
        </a:xfrm>
        <a:prstGeom prst="rect">
          <a:avLst/>
        </a:prstGeom>
        <a:solidFill>
          <a:schemeClr val="accent2">
            <a:lumMod val="20000"/>
            <a:lumOff val="80000"/>
          </a:schemeClr>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ko-KR" sz="1100">
              <a:solidFill>
                <a:sysClr val="windowText" lastClr="000000"/>
              </a:solidFill>
            </a:rPr>
            <a:t>24</a:t>
          </a:r>
          <a:r>
            <a:rPr lang="ko-KR" altLang="en-US" sz="1100">
              <a:solidFill>
                <a:sysClr val="windowText" lastClr="000000"/>
              </a:solidFill>
            </a:rPr>
            <a:t>년 </a:t>
          </a:r>
          <a:r>
            <a:rPr lang="en-US" altLang="ko-KR" sz="1100">
              <a:solidFill>
                <a:sysClr val="windowText" lastClr="000000"/>
              </a:solidFill>
            </a:rPr>
            <a:t>5</a:t>
          </a:r>
          <a:r>
            <a:rPr lang="ko-KR" altLang="en-US" sz="1100">
              <a:solidFill>
                <a:sysClr val="windowText" lastClr="000000"/>
              </a:solidFill>
            </a:rPr>
            <a:t>월 중 산정 완료</a:t>
          </a:r>
        </a:p>
      </xdr:txBody>
    </xdr:sp>
    <xdr:clientData/>
  </xdr:twoCellAnchor>
  <xdr:twoCellAnchor editAs="oneCell">
    <xdr:from>
      <xdr:col>21</xdr:col>
      <xdr:colOff>204106</xdr:colOff>
      <xdr:row>355</xdr:row>
      <xdr:rowOff>27216</xdr:rowOff>
    </xdr:from>
    <xdr:to>
      <xdr:col>42</xdr:col>
      <xdr:colOff>515090</xdr:colOff>
      <xdr:row>373</xdr:row>
      <xdr:rowOff>167742</xdr:rowOff>
    </xdr:to>
    <xdr:pic>
      <xdr:nvPicPr>
        <xdr:cNvPr id="3" name="그림 2">
          <a:extLst>
            <a:ext uri="{FF2B5EF4-FFF2-40B4-BE49-F238E27FC236}">
              <a16:creationId xmlns:a16="http://schemas.microsoft.com/office/drawing/2014/main" id="{BD21A212-EAEB-44B3-A794-F9783B5B7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58713" y="79669823"/>
          <a:ext cx="16898091" cy="3814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이은비" id="{DBE9218C-4FB9-4537-924F-A346C34649A8}" userId="S::eunbeelee@kkpc.com::df833f2b-1bfb-48af-a78f-799f4e5cd544" providerId="AD"/>
  <person displayName="Sanghyeon Kim" id="{EBC04B11-368C-4F8B-A876-A45C831073E8}" userId="S::Sanghyeon.Kim@kr.ey.com::ed9345eb-7279-40b5-8e00-c10ecd5d7f3a" providerId="AD"/>
</personList>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2" dT="2024-06-27T00:40:38.29" personId="{DBE9218C-4FB9-4537-924F-A346C34649A8}" id="{C84242B6-B799-4C4C-92EC-68D4D7909E59}">
    <text xml:space="preserve">에너지 '사용'을 use 대신  consumption이라는 용어로 대체하고자 합니다. 임의로 수정하였는데 검토 부탁드립니다. </text>
  </threadedComment>
  <threadedComment ref="C72" dT="2024-07-02T07:11:53.40" personId="{EBC04B11-368C-4F8B-A876-A45C831073E8}" id="{00A4A383-F84D-405B-ADD3-6C7AC1DCDFF9}" parentId="{C84242B6-B799-4C4C-92EC-68D4D7909E59}">
    <text>확인했습니다.</text>
  </threadedComment>
  <threadedComment ref="C82" dT="2024-06-27T00:39:50.24" personId="{DBE9218C-4FB9-4537-924F-A346C34649A8}" id="{530F4989-DE89-4F7B-80ED-E421FC27B38D}">
    <text xml:space="preserve">use 대신  consumption이라는 용어로 대체하고자 합니다. 임의로 수정하였는데 검토 부탁드립니다
</text>
  </threadedComment>
  <threadedComment ref="C82" dT="2024-07-02T07:12:02.82" personId="{EBC04B11-368C-4F8B-A876-A45C831073E8}" id="{F362C894-C759-42C5-A98C-D5B284375749}" parentId="{530F4989-DE89-4F7B-80ED-E421FC27B38D}">
    <text>확인했습니다.</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H17"/>
  <sheetViews>
    <sheetView showGridLines="0" tabSelected="1" zoomScale="115" zoomScaleNormal="115" workbookViewId="0">
      <selection activeCell="B2" sqref="B2:G2"/>
    </sheetView>
  </sheetViews>
  <sheetFormatPr defaultColWidth="0" defaultRowHeight="16.5" zeroHeight="1" x14ac:dyDescent="0.3"/>
  <cols>
    <col min="1" max="1" width="4.25" customWidth="1"/>
    <col min="2" max="2" width="3.125" customWidth="1"/>
    <col min="3" max="3" width="10.875" customWidth="1"/>
    <col min="4" max="4" width="4.875" customWidth="1"/>
    <col min="5" max="5" width="48.75" customWidth="1"/>
    <col min="6" max="6" width="13.125" customWidth="1"/>
    <col min="7" max="7" width="3.125" customWidth="1"/>
    <col min="8" max="8" width="4.25" customWidth="1"/>
    <col min="9" max="16384" width="9" hidden="1"/>
  </cols>
  <sheetData>
    <row r="1" spans="2:7" ht="17.25" thickBot="1" x14ac:dyDescent="0.35"/>
    <row r="2" spans="2:7" ht="18.75" thickTop="1" thickBot="1" x14ac:dyDescent="0.35">
      <c r="B2" s="532" t="s">
        <v>633</v>
      </c>
      <c r="C2" s="532"/>
      <c r="D2" s="532"/>
      <c r="E2" s="532"/>
      <c r="F2" s="532"/>
      <c r="G2" s="532"/>
    </row>
    <row r="3" spans="2:7" ht="17.25" thickTop="1" x14ac:dyDescent="0.3"/>
    <row r="4" spans="2:7" ht="12" customHeight="1" x14ac:dyDescent="0.3">
      <c r="B4" s="258"/>
      <c r="C4" s="259"/>
      <c r="D4" s="259"/>
      <c r="E4" s="259"/>
      <c r="F4" s="259"/>
      <c r="G4" s="260"/>
    </row>
    <row r="5" spans="2:7" x14ac:dyDescent="0.3">
      <c r="B5" s="261"/>
      <c r="C5" s="270" t="s">
        <v>631</v>
      </c>
      <c r="D5" s="271"/>
      <c r="E5" s="271" t="s">
        <v>628</v>
      </c>
      <c r="F5" s="275" t="s">
        <v>484</v>
      </c>
      <c r="G5" s="263"/>
    </row>
    <row r="6" spans="2:7" x14ac:dyDescent="0.3">
      <c r="B6" s="261"/>
      <c r="C6" s="267"/>
      <c r="D6" s="262"/>
      <c r="E6" s="262" t="s">
        <v>627</v>
      </c>
      <c r="F6" s="276" t="s">
        <v>484</v>
      </c>
      <c r="G6" s="263"/>
    </row>
    <row r="7" spans="2:7" x14ac:dyDescent="0.3">
      <c r="B7" s="261"/>
      <c r="C7" s="267"/>
      <c r="D7" s="262"/>
      <c r="E7" s="262" t="s">
        <v>626</v>
      </c>
      <c r="F7" s="276" t="s">
        <v>484</v>
      </c>
      <c r="G7" s="263"/>
    </row>
    <row r="8" spans="2:7" x14ac:dyDescent="0.3">
      <c r="B8" s="261"/>
      <c r="C8" s="267"/>
      <c r="D8" s="262"/>
      <c r="E8" s="262" t="s">
        <v>625</v>
      </c>
      <c r="F8" s="276" t="s">
        <v>484</v>
      </c>
      <c r="G8" s="263"/>
    </row>
    <row r="9" spans="2:7" x14ac:dyDescent="0.3">
      <c r="B9" s="261"/>
      <c r="C9" s="267"/>
      <c r="D9" s="262"/>
      <c r="E9" s="262" t="s">
        <v>624</v>
      </c>
      <c r="F9" s="276" t="s">
        <v>484</v>
      </c>
      <c r="G9" s="263"/>
    </row>
    <row r="10" spans="2:7" x14ac:dyDescent="0.3">
      <c r="B10" s="261"/>
      <c r="C10" s="272"/>
      <c r="D10" s="273"/>
      <c r="E10" s="273" t="s">
        <v>629</v>
      </c>
      <c r="F10" s="277" t="s">
        <v>484</v>
      </c>
      <c r="G10" s="263"/>
    </row>
    <row r="11" spans="2:7" x14ac:dyDescent="0.3">
      <c r="B11" s="261"/>
      <c r="C11" s="268" t="s">
        <v>630</v>
      </c>
      <c r="D11" s="269"/>
      <c r="E11" s="269" t="s">
        <v>635</v>
      </c>
      <c r="F11" s="274" t="s">
        <v>484</v>
      </c>
      <c r="G11" s="263"/>
    </row>
    <row r="12" spans="2:7" x14ac:dyDescent="0.3">
      <c r="B12" s="261"/>
      <c r="C12" s="268" t="s">
        <v>632</v>
      </c>
      <c r="D12" s="269"/>
      <c r="E12" s="269" t="s">
        <v>634</v>
      </c>
      <c r="F12" s="274" t="s">
        <v>484</v>
      </c>
      <c r="G12" s="263"/>
    </row>
    <row r="13" spans="2:7" ht="12" customHeight="1" x14ac:dyDescent="0.3">
      <c r="B13" s="261"/>
      <c r="C13" s="267"/>
      <c r="D13" s="262"/>
      <c r="E13" s="262"/>
      <c r="F13" s="262"/>
      <c r="G13" s="263"/>
    </row>
    <row r="14" spans="2:7" x14ac:dyDescent="0.3">
      <c r="B14" s="261"/>
      <c r="C14" s="262"/>
      <c r="D14" s="262"/>
      <c r="E14" s="262"/>
      <c r="F14" s="278" t="s">
        <v>1217</v>
      </c>
      <c r="G14" s="263"/>
    </row>
    <row r="15" spans="2:7" ht="12" customHeight="1" x14ac:dyDescent="0.3">
      <c r="B15" s="264"/>
      <c r="C15" s="265"/>
      <c r="D15" s="265"/>
      <c r="E15" s="265"/>
      <c r="F15" s="265"/>
      <c r="G15" s="266"/>
    </row>
    <row r="16" spans="2:7" x14ac:dyDescent="0.3"/>
    <row r="17" x14ac:dyDescent="0.3"/>
  </sheetData>
  <sheetProtection algorithmName="SHA-512" hashValue="dojWkB6t0bCcjBA9mhbZTpMHbEAxHP9k97F2G1CU+LKx2OJhAWI6LIuznAeanriAM5npRs51fslKQdqGzqzJ3g==" saltValue="oQK5sobDJxSNip84aI+7hg==" spinCount="100000" sheet="1" objects="1" scenarios="1"/>
  <mergeCells count="1">
    <mergeCell ref="B2:G2"/>
  </mergeCells>
  <phoneticPr fontId="1" type="noConversion"/>
  <hyperlinks>
    <hyperlink ref="F11" location="'Integrated ESG performance'!A1" display="link" xr:uid="{D48E3EC0-E810-4C20-9B8D-602C465E239C}"/>
    <hyperlink ref="F5" location="'Kumho Petrochemical'!A1" display="link" xr:uid="{8965A348-B1D6-4C93-B9DB-A14866CAAAD0}"/>
    <hyperlink ref="F6" location="'Kumho P&amp;B Chemicals'!A1" display="link" xr:uid="{EFFB2DF2-7B70-447B-9C2B-AD0253E00DC8}"/>
    <hyperlink ref="F7" location="'Kumho Polychem'!A1" display="link" xr:uid="{7F2F6E7A-EEF6-4EC3-A032-AF1E5F3F0C9F}"/>
    <hyperlink ref="F8" location="'Kumho T&amp;L'!A1" display="link" xr:uid="{38777C2B-6BDA-4618-903B-B9212A7B1F21}"/>
    <hyperlink ref="F9" location="'Kumho Resort'!A1" display="link" xr:uid="{C7E74867-442F-4090-96CD-0BE754D2DBD8}"/>
    <hyperlink ref="F10" location="'Kumho Trading'!A1" display="link" xr:uid="{30BDDA8E-885E-4B66-A7AD-1C5969D90CA7}"/>
    <hyperlink ref="F12" location="Appendix!A1" display="link" xr:uid="{F5B687DC-81CE-4D6F-8677-1A7D02DEB8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G193"/>
  <sheetViews>
    <sheetView showGridLines="0" zoomScale="85" zoomScaleNormal="85" workbookViewId="0">
      <selection activeCell="B5" sqref="B5:K5"/>
    </sheetView>
  </sheetViews>
  <sheetFormatPr defaultColWidth="0" defaultRowHeight="16.5" zeroHeight="1" x14ac:dyDescent="0.3"/>
  <cols>
    <col min="1" max="1" width="5" customWidth="1"/>
    <col min="2" max="2" width="3.25" customWidth="1"/>
    <col min="3" max="3" width="6" bestFit="1" customWidth="1"/>
    <col min="4" max="4" width="23.125" customWidth="1"/>
    <col min="5" max="5" width="23.375" customWidth="1"/>
    <col min="6" max="6" width="13.75" customWidth="1"/>
    <col min="7" max="7" width="22.625" style="1" bestFit="1" customWidth="1"/>
    <col min="8" max="10" width="14.5" customWidth="1"/>
    <col min="11" max="11" width="75.5" customWidth="1"/>
    <col min="12" max="12" width="5" customWidth="1"/>
    <col min="13" max="14" width="10.375" hidden="1" customWidth="1"/>
    <col min="15" max="33" width="0" hidden="1" customWidth="1"/>
    <col min="34" max="16384" width="9" hidden="1"/>
  </cols>
  <sheetData>
    <row r="1" spans="2:11" x14ac:dyDescent="0.3"/>
    <row r="2" spans="2:11" ht="27" customHeight="1" thickTop="1" thickBot="1" x14ac:dyDescent="0.35">
      <c r="B2" s="603" t="s">
        <v>1133</v>
      </c>
      <c r="C2" s="603"/>
      <c r="D2" s="603"/>
      <c r="E2" s="603"/>
      <c r="F2" s="603"/>
      <c r="G2" s="603"/>
      <c r="H2" s="603"/>
      <c r="I2" s="603"/>
      <c r="J2" s="603"/>
      <c r="K2" s="603"/>
    </row>
    <row r="3" spans="2:11" ht="18" thickTop="1" x14ac:dyDescent="0.3">
      <c r="B3" s="134" t="s">
        <v>1134</v>
      </c>
      <c r="C3" s="90"/>
      <c r="D3" s="90"/>
      <c r="E3" s="90"/>
      <c r="F3" s="90"/>
      <c r="G3" s="90"/>
      <c r="H3" s="90"/>
      <c r="I3" s="90"/>
      <c r="J3" s="90"/>
      <c r="K3" s="90"/>
    </row>
    <row r="4" spans="2:11" ht="17.25" x14ac:dyDescent="0.3">
      <c r="B4" s="90"/>
      <c r="C4" s="90"/>
      <c r="D4" s="90"/>
      <c r="E4" s="90"/>
      <c r="F4" s="90"/>
      <c r="G4" s="90"/>
      <c r="H4" s="90"/>
      <c r="I4" s="90"/>
      <c r="J4" s="90"/>
      <c r="K4" s="90"/>
    </row>
    <row r="5" spans="2:11" ht="17.25" customHeight="1" x14ac:dyDescent="0.3">
      <c r="B5" s="604" t="s">
        <v>1224</v>
      </c>
      <c r="C5" s="604"/>
      <c r="D5" s="604"/>
      <c r="E5" s="604"/>
      <c r="F5" s="604"/>
      <c r="G5" s="604"/>
      <c r="H5" s="604"/>
      <c r="I5" s="604"/>
      <c r="J5" s="604"/>
      <c r="K5" s="604"/>
    </row>
    <row r="6" spans="2:11" ht="17.25" customHeight="1" x14ac:dyDescent="0.3">
      <c r="B6" s="605" t="s">
        <v>1088</v>
      </c>
      <c r="C6" s="605"/>
      <c r="D6" s="605"/>
      <c r="G6"/>
    </row>
    <row r="7" spans="2:11" s="34" customFormat="1" x14ac:dyDescent="0.3">
      <c r="B7" s="93" t="s">
        <v>1088</v>
      </c>
      <c r="C7" s="93"/>
      <c r="D7" s="93"/>
      <c r="E7" s="93"/>
      <c r="F7" s="93"/>
      <c r="G7" s="93"/>
      <c r="H7" s="93"/>
      <c r="I7" s="93"/>
      <c r="J7" s="93"/>
      <c r="K7" s="93"/>
    </row>
    <row r="8" spans="2:11" ht="17.25" x14ac:dyDescent="0.3">
      <c r="B8" s="91" t="s">
        <v>1088</v>
      </c>
      <c r="C8" s="28"/>
      <c r="D8" s="28"/>
      <c r="E8" s="29"/>
      <c r="F8" s="29"/>
      <c r="G8" s="30"/>
      <c r="H8" s="29"/>
      <c r="I8" s="29"/>
      <c r="J8" s="29"/>
      <c r="K8" s="29"/>
    </row>
    <row r="9" spans="2:11" x14ac:dyDescent="0.3">
      <c r="B9" s="92" t="s">
        <v>1088</v>
      </c>
      <c r="C9" s="84" t="s">
        <v>254</v>
      </c>
      <c r="D9" s="84" t="s">
        <v>642</v>
      </c>
      <c r="E9" s="34"/>
      <c r="F9" s="34"/>
      <c r="G9" s="37"/>
      <c r="H9" s="34"/>
      <c r="I9" s="34"/>
      <c r="J9" s="34"/>
      <c r="K9" s="185" t="s">
        <v>1135</v>
      </c>
    </row>
    <row r="10" spans="2:11" x14ac:dyDescent="0.3">
      <c r="B10" s="92" t="s">
        <v>1088</v>
      </c>
      <c r="C10" s="546" t="s">
        <v>657</v>
      </c>
      <c r="D10" s="546"/>
      <c r="E10" s="569"/>
      <c r="F10" s="569"/>
      <c r="G10" s="35" t="s">
        <v>644</v>
      </c>
      <c r="H10" s="35">
        <v>2021</v>
      </c>
      <c r="I10" s="35">
        <v>2022</v>
      </c>
      <c r="J10" s="35">
        <v>2023</v>
      </c>
      <c r="K10" s="36" t="s">
        <v>656</v>
      </c>
    </row>
    <row r="11" spans="2:11" x14ac:dyDescent="0.3">
      <c r="B11" s="92" t="s">
        <v>1088</v>
      </c>
      <c r="C11" s="535" t="s">
        <v>649</v>
      </c>
      <c r="D11" s="535"/>
      <c r="E11" s="535"/>
      <c r="F11" s="536"/>
      <c r="G11" s="40" t="s">
        <v>654</v>
      </c>
      <c r="H11" s="41">
        <v>8133978.7300239997</v>
      </c>
      <c r="I11" s="41">
        <v>7717403.0724600004</v>
      </c>
      <c r="J11" s="41">
        <v>7979694.6336850002</v>
      </c>
      <c r="K11" s="42"/>
    </row>
    <row r="12" spans="2:11" x14ac:dyDescent="0.3">
      <c r="B12" s="92" t="s">
        <v>1088</v>
      </c>
      <c r="C12" s="535" t="s">
        <v>650</v>
      </c>
      <c r="D12" s="535"/>
      <c r="E12" s="535"/>
      <c r="F12" s="536"/>
      <c r="G12" s="40" t="s">
        <v>654</v>
      </c>
      <c r="H12" s="41">
        <v>3000887.7294490002</v>
      </c>
      <c r="I12" s="41">
        <v>2038142.0329750001</v>
      </c>
      <c r="J12" s="41">
        <v>2145675.0913809999</v>
      </c>
      <c r="K12" s="42"/>
    </row>
    <row r="13" spans="2:11" x14ac:dyDescent="0.3">
      <c r="B13" s="92" t="s">
        <v>1088</v>
      </c>
      <c r="C13" s="535" t="s">
        <v>651</v>
      </c>
      <c r="D13" s="535"/>
      <c r="E13" s="535"/>
      <c r="F13" s="536"/>
      <c r="G13" s="40" t="s">
        <v>654</v>
      </c>
      <c r="H13" s="41">
        <v>5133091.0005750004</v>
      </c>
      <c r="I13" s="41">
        <v>5679261.0394850001</v>
      </c>
      <c r="J13" s="41">
        <v>5834019.5423039999</v>
      </c>
      <c r="K13" s="42"/>
    </row>
    <row r="14" spans="2:11" x14ac:dyDescent="0.3">
      <c r="B14" s="92" t="s">
        <v>1088</v>
      </c>
      <c r="C14" s="535" t="s">
        <v>652</v>
      </c>
      <c r="D14" s="535"/>
      <c r="E14" s="535"/>
      <c r="F14" s="536"/>
      <c r="G14" s="40" t="s">
        <v>654</v>
      </c>
      <c r="H14" s="41">
        <v>8461841.5002900008</v>
      </c>
      <c r="I14" s="41">
        <v>7975625.9810210001</v>
      </c>
      <c r="J14" s="41">
        <v>6322528.1877819998</v>
      </c>
      <c r="K14" s="42"/>
    </row>
    <row r="15" spans="2:11" x14ac:dyDescent="0.3">
      <c r="B15" s="92" t="s">
        <v>1088</v>
      </c>
      <c r="C15" s="541" t="s">
        <v>653</v>
      </c>
      <c r="D15" s="541"/>
      <c r="E15" s="541"/>
      <c r="F15" s="539"/>
      <c r="G15" s="45" t="s">
        <v>981</v>
      </c>
      <c r="H15" s="46">
        <v>2406835.5269559999</v>
      </c>
      <c r="I15" s="46">
        <v>1147312.0564989999</v>
      </c>
      <c r="J15" s="46">
        <v>358961.88196000003</v>
      </c>
      <c r="K15" s="47"/>
    </row>
    <row r="16" spans="2:11" x14ac:dyDescent="0.3">
      <c r="B16" s="92" t="s">
        <v>1088</v>
      </c>
      <c r="C16" s="34"/>
      <c r="D16" s="34"/>
      <c r="E16" s="34"/>
      <c r="F16" s="34"/>
      <c r="G16" s="37"/>
      <c r="H16" s="34"/>
      <c r="I16" s="34"/>
      <c r="J16" s="34"/>
      <c r="K16" s="34"/>
    </row>
    <row r="17" spans="2:11" s="84" customFormat="1" x14ac:dyDescent="0.3">
      <c r="B17" s="92" t="s">
        <v>1088</v>
      </c>
      <c r="C17" s="84" t="s">
        <v>255</v>
      </c>
      <c r="D17" s="84" t="s">
        <v>1146</v>
      </c>
      <c r="G17" s="85"/>
      <c r="K17" s="185" t="s">
        <v>1135</v>
      </c>
    </row>
    <row r="18" spans="2:11" x14ac:dyDescent="0.3">
      <c r="B18" s="92" t="s">
        <v>1088</v>
      </c>
      <c r="C18" s="546" t="s">
        <v>657</v>
      </c>
      <c r="D18" s="546"/>
      <c r="E18" s="569"/>
      <c r="F18" s="569"/>
      <c r="G18" s="35" t="s">
        <v>644</v>
      </c>
      <c r="H18" s="56">
        <v>2021</v>
      </c>
      <c r="I18" s="56">
        <v>2022</v>
      </c>
      <c r="J18" s="56">
        <v>2023</v>
      </c>
      <c r="K18" s="36" t="s">
        <v>656</v>
      </c>
    </row>
    <row r="19" spans="2:11" x14ac:dyDescent="0.3">
      <c r="B19" s="92" t="s">
        <v>1088</v>
      </c>
      <c r="C19" s="536" t="s">
        <v>1140</v>
      </c>
      <c r="D19" s="536"/>
      <c r="E19" s="562"/>
      <c r="F19" s="562"/>
      <c r="G19" s="40" t="s">
        <v>654</v>
      </c>
      <c r="H19" s="41">
        <v>244842</v>
      </c>
      <c r="I19" s="41">
        <v>746882</v>
      </c>
      <c r="J19" s="41">
        <v>161103</v>
      </c>
      <c r="K19" s="42"/>
    </row>
    <row r="20" spans="2:11" x14ac:dyDescent="0.3">
      <c r="B20" s="92" t="s">
        <v>1088</v>
      </c>
      <c r="C20" s="536" t="s">
        <v>1141</v>
      </c>
      <c r="D20" s="536"/>
      <c r="E20" s="562"/>
      <c r="F20" s="562"/>
      <c r="G20" s="40" t="s">
        <v>654</v>
      </c>
      <c r="H20" s="41">
        <v>2618120</v>
      </c>
      <c r="I20" s="41">
        <v>1254371</v>
      </c>
      <c r="J20" s="41">
        <v>485083</v>
      </c>
      <c r="K20" s="448"/>
    </row>
    <row r="21" spans="2:11" x14ac:dyDescent="0.3">
      <c r="B21" s="92" t="s">
        <v>1088</v>
      </c>
      <c r="C21" s="536" t="s">
        <v>1142</v>
      </c>
      <c r="D21" s="536"/>
      <c r="E21" s="562"/>
      <c r="F21" s="562"/>
      <c r="G21" s="40" t="s">
        <v>654</v>
      </c>
      <c r="H21" s="41">
        <v>693238</v>
      </c>
      <c r="I21" s="41">
        <v>314313</v>
      </c>
      <c r="J21" s="41">
        <v>112131</v>
      </c>
      <c r="K21" s="447"/>
    </row>
    <row r="22" spans="2:11" x14ac:dyDescent="0.3">
      <c r="B22" s="92" t="s">
        <v>1088</v>
      </c>
      <c r="C22" s="536" t="s">
        <v>1143</v>
      </c>
      <c r="D22" s="536"/>
      <c r="E22" s="562"/>
      <c r="F22" s="562"/>
      <c r="G22" s="40" t="s">
        <v>33</v>
      </c>
      <c r="H22" s="41">
        <v>26.48</v>
      </c>
      <c r="I22" s="41">
        <v>25.06</v>
      </c>
      <c r="J22" s="41">
        <v>23.11</v>
      </c>
      <c r="K22" s="447"/>
    </row>
    <row r="23" spans="2:11" x14ac:dyDescent="0.3">
      <c r="B23" s="92" t="s">
        <v>1088</v>
      </c>
      <c r="C23" s="536" t="s">
        <v>1144</v>
      </c>
      <c r="D23" s="536"/>
      <c r="E23" s="562"/>
      <c r="F23" s="562"/>
      <c r="G23" s="40" t="s">
        <v>654</v>
      </c>
      <c r="H23" s="41">
        <v>652543</v>
      </c>
      <c r="I23" s="41">
        <v>234251</v>
      </c>
      <c r="J23" s="41">
        <v>38039</v>
      </c>
      <c r="K23" s="448"/>
    </row>
    <row r="24" spans="2:11" x14ac:dyDescent="0.3">
      <c r="B24" s="92" t="s">
        <v>1088</v>
      </c>
      <c r="C24" s="539" t="s">
        <v>1145</v>
      </c>
      <c r="D24" s="539"/>
      <c r="E24" s="540"/>
      <c r="F24" s="540"/>
      <c r="G24" s="45" t="s">
        <v>33</v>
      </c>
      <c r="H24" s="46">
        <v>24.92</v>
      </c>
      <c r="I24" s="46">
        <v>18.7</v>
      </c>
      <c r="J24" s="46">
        <v>7.84</v>
      </c>
      <c r="K24" s="449"/>
    </row>
    <row r="25" spans="2:11" x14ac:dyDescent="0.3">
      <c r="B25" s="92" t="s">
        <v>1088</v>
      </c>
      <c r="C25" s="34"/>
      <c r="D25" s="34"/>
      <c r="E25" s="34"/>
      <c r="F25" s="34"/>
      <c r="G25" s="37"/>
      <c r="H25" s="34"/>
      <c r="I25" s="34"/>
      <c r="J25" s="34"/>
      <c r="K25" s="34"/>
    </row>
    <row r="26" spans="2:11" s="84" customFormat="1" x14ac:dyDescent="0.3">
      <c r="B26" s="92" t="s">
        <v>1088</v>
      </c>
      <c r="C26" s="84" t="s">
        <v>256</v>
      </c>
      <c r="D26" s="84" t="s">
        <v>1147</v>
      </c>
      <c r="G26" s="85"/>
      <c r="K26" s="185" t="s">
        <v>1136</v>
      </c>
    </row>
    <row r="27" spans="2:11" x14ac:dyDescent="0.3">
      <c r="B27" s="92" t="s">
        <v>1088</v>
      </c>
      <c r="C27" s="546" t="s">
        <v>657</v>
      </c>
      <c r="D27" s="546"/>
      <c r="E27" s="569"/>
      <c r="F27" s="569"/>
      <c r="G27" s="35" t="s">
        <v>644</v>
      </c>
      <c r="H27" s="56">
        <v>2021</v>
      </c>
      <c r="I27" s="56">
        <v>2022</v>
      </c>
      <c r="J27" s="56">
        <v>2023</v>
      </c>
      <c r="K27" s="36" t="s">
        <v>656</v>
      </c>
    </row>
    <row r="28" spans="2:11" x14ac:dyDescent="0.3">
      <c r="B28" s="92" t="s">
        <v>1088</v>
      </c>
      <c r="C28" s="535" t="s">
        <v>762</v>
      </c>
      <c r="D28" s="535"/>
      <c r="E28" s="535"/>
      <c r="F28" s="536"/>
      <c r="G28" s="40" t="s">
        <v>723</v>
      </c>
      <c r="H28" s="177" t="s">
        <v>182</v>
      </c>
      <c r="I28" s="177" t="s">
        <v>182</v>
      </c>
      <c r="J28" s="114">
        <v>9</v>
      </c>
      <c r="K28" s="42"/>
    </row>
    <row r="29" spans="2:11" x14ac:dyDescent="0.3">
      <c r="B29" s="92" t="s">
        <v>1088</v>
      </c>
      <c r="C29" s="535" t="s">
        <v>763</v>
      </c>
      <c r="D29" s="535"/>
      <c r="E29" s="535"/>
      <c r="F29" s="536"/>
      <c r="G29" s="40" t="s">
        <v>723</v>
      </c>
      <c r="H29" s="177" t="s">
        <v>182</v>
      </c>
      <c r="I29" s="177" t="s">
        <v>182</v>
      </c>
      <c r="J29" s="114">
        <v>9</v>
      </c>
      <c r="K29" s="42"/>
    </row>
    <row r="30" spans="2:11" x14ac:dyDescent="0.3">
      <c r="B30" s="92" t="s">
        <v>1088</v>
      </c>
      <c r="C30" s="541" t="s">
        <v>764</v>
      </c>
      <c r="D30" s="541"/>
      <c r="E30" s="541"/>
      <c r="F30" s="539"/>
      <c r="G30" s="45" t="s">
        <v>723</v>
      </c>
      <c r="H30" s="184" t="s">
        <v>182</v>
      </c>
      <c r="I30" s="184" t="s">
        <v>182</v>
      </c>
      <c r="J30" s="83">
        <v>1</v>
      </c>
      <c r="K30" s="47"/>
    </row>
    <row r="31" spans="2:11" x14ac:dyDescent="0.3">
      <c r="B31" s="92" t="s">
        <v>1088</v>
      </c>
      <c r="C31" s="34"/>
      <c r="D31" s="34"/>
      <c r="E31" s="34"/>
      <c r="F31" s="34"/>
      <c r="G31" s="37"/>
      <c r="H31" s="34"/>
      <c r="I31" s="34"/>
      <c r="J31" s="34"/>
      <c r="K31" s="34"/>
    </row>
    <row r="32" spans="2:11" s="84" customFormat="1" x14ac:dyDescent="0.3">
      <c r="B32" s="92" t="s">
        <v>1088</v>
      </c>
      <c r="C32" s="84" t="s">
        <v>258</v>
      </c>
      <c r="D32" s="84" t="s">
        <v>1148</v>
      </c>
      <c r="G32" s="85"/>
      <c r="K32" s="185" t="s">
        <v>1136</v>
      </c>
    </row>
    <row r="33" spans="2:24" x14ac:dyDescent="0.3">
      <c r="B33" s="92" t="s">
        <v>1088</v>
      </c>
      <c r="C33" s="546" t="s">
        <v>657</v>
      </c>
      <c r="D33" s="546"/>
      <c r="E33" s="569"/>
      <c r="F33" s="569"/>
      <c r="G33" s="35" t="s">
        <v>644</v>
      </c>
      <c r="H33" s="56">
        <v>2021</v>
      </c>
      <c r="I33" s="56">
        <v>2022</v>
      </c>
      <c r="J33" s="56">
        <v>2023</v>
      </c>
      <c r="K33" s="36" t="s">
        <v>656</v>
      </c>
    </row>
    <row r="34" spans="2:24" x14ac:dyDescent="0.3">
      <c r="B34" s="92" t="s">
        <v>1088</v>
      </c>
      <c r="C34" s="535" t="s">
        <v>766</v>
      </c>
      <c r="D34" s="535"/>
      <c r="E34" s="535"/>
      <c r="F34" s="536"/>
      <c r="G34" s="40" t="s">
        <v>723</v>
      </c>
      <c r="H34" s="177" t="s">
        <v>182</v>
      </c>
      <c r="I34" s="177" t="s">
        <v>182</v>
      </c>
      <c r="J34" s="178">
        <v>1</v>
      </c>
      <c r="K34" s="42"/>
    </row>
    <row r="35" spans="2:24" x14ac:dyDescent="0.3">
      <c r="B35" s="92" t="s">
        <v>1088</v>
      </c>
      <c r="C35" s="541" t="s">
        <v>764</v>
      </c>
      <c r="D35" s="541"/>
      <c r="E35" s="541"/>
      <c r="F35" s="539"/>
      <c r="G35" s="45" t="s">
        <v>723</v>
      </c>
      <c r="H35" s="184" t="s">
        <v>182</v>
      </c>
      <c r="I35" s="184" t="s">
        <v>182</v>
      </c>
      <c r="J35" s="179">
        <v>0</v>
      </c>
      <c r="K35" s="47"/>
    </row>
    <row r="36" spans="2:24" x14ac:dyDescent="0.3">
      <c r="B36" s="92" t="s">
        <v>1088</v>
      </c>
      <c r="C36" s="34"/>
      <c r="D36" s="34"/>
      <c r="E36" s="34"/>
      <c r="F36" s="34"/>
      <c r="G36" s="37"/>
      <c r="H36" s="188"/>
      <c r="I36" s="188"/>
      <c r="J36" s="189"/>
      <c r="K36" s="34"/>
    </row>
    <row r="37" spans="2:24" x14ac:dyDescent="0.3">
      <c r="B37" s="92" t="s">
        <v>1088</v>
      </c>
      <c r="C37" s="735" t="s">
        <v>261</v>
      </c>
      <c r="D37" s="84" t="s">
        <v>989</v>
      </c>
      <c r="E37" s="84"/>
      <c r="F37" s="84"/>
      <c r="G37" s="85"/>
      <c r="H37" s="84"/>
      <c r="I37" s="84"/>
      <c r="J37" s="84"/>
      <c r="K37" s="185" t="s">
        <v>1137</v>
      </c>
    </row>
    <row r="38" spans="2:24" x14ac:dyDescent="0.3">
      <c r="B38" s="92" t="s">
        <v>1088</v>
      </c>
      <c r="C38" s="546" t="s">
        <v>657</v>
      </c>
      <c r="D38" s="546"/>
      <c r="E38" s="569"/>
      <c r="F38" s="569"/>
      <c r="G38" s="35" t="s">
        <v>644</v>
      </c>
      <c r="H38" s="56">
        <v>2021</v>
      </c>
      <c r="I38" s="56">
        <v>2022</v>
      </c>
      <c r="J38" s="56">
        <v>2023</v>
      </c>
      <c r="K38" s="57" t="s">
        <v>1</v>
      </c>
    </row>
    <row r="39" spans="2:24" x14ac:dyDescent="0.3">
      <c r="B39" s="92" t="s">
        <v>1088</v>
      </c>
      <c r="C39" s="537" t="s">
        <v>991</v>
      </c>
      <c r="D39" s="537"/>
      <c r="E39" s="537"/>
      <c r="F39" s="538"/>
      <c r="G39" s="115" t="s">
        <v>33</v>
      </c>
      <c r="H39" s="118" t="s">
        <v>182</v>
      </c>
      <c r="I39" s="118" t="s">
        <v>182</v>
      </c>
      <c r="J39" s="128">
        <v>100</v>
      </c>
      <c r="K39" s="117"/>
    </row>
    <row r="40" spans="2:24" x14ac:dyDescent="0.3">
      <c r="B40" s="92" t="s">
        <v>1088</v>
      </c>
      <c r="C40" s="541" t="s">
        <v>990</v>
      </c>
      <c r="D40" s="541"/>
      <c r="E40" s="541"/>
      <c r="F40" s="539"/>
      <c r="G40" s="45" t="s">
        <v>33</v>
      </c>
      <c r="H40" s="62" t="s">
        <v>182</v>
      </c>
      <c r="I40" s="62" t="s">
        <v>182</v>
      </c>
      <c r="J40" s="140">
        <v>100</v>
      </c>
      <c r="K40" s="47"/>
    </row>
    <row r="41" spans="2:24" x14ac:dyDescent="0.3">
      <c r="B41" s="92" t="s">
        <v>1088</v>
      </c>
      <c r="C41" s="34"/>
      <c r="D41" s="34"/>
      <c r="E41" s="34"/>
      <c r="F41" s="34"/>
      <c r="G41" s="37"/>
      <c r="H41" s="188"/>
      <c r="I41" s="188"/>
      <c r="J41" s="189"/>
      <c r="K41" s="34"/>
    </row>
    <row r="42" spans="2:24" x14ac:dyDescent="0.3">
      <c r="B42" s="92" t="s">
        <v>1088</v>
      </c>
      <c r="C42" s="34"/>
      <c r="D42" s="34"/>
      <c r="E42" s="34"/>
      <c r="F42" s="34"/>
      <c r="G42" s="37"/>
      <c r="H42" s="188"/>
      <c r="I42" s="188"/>
      <c r="J42" s="189"/>
      <c r="K42" s="34"/>
    </row>
    <row r="43" spans="2:24" x14ac:dyDescent="0.3">
      <c r="B43" s="92" t="s">
        <v>1199</v>
      </c>
      <c r="C43" s="34"/>
      <c r="D43" s="34"/>
      <c r="E43" s="34"/>
      <c r="F43" s="34"/>
      <c r="G43" s="37"/>
      <c r="H43" s="34"/>
      <c r="I43" s="34"/>
      <c r="J43" s="34"/>
      <c r="K43" s="34"/>
    </row>
    <row r="44" spans="2:24" s="84" customFormat="1" x14ac:dyDescent="0.3">
      <c r="B44" s="87" t="s">
        <v>638</v>
      </c>
      <c r="C44" s="87"/>
      <c r="D44" s="88"/>
      <c r="E44" s="88"/>
      <c r="F44" s="88"/>
      <c r="G44" s="89"/>
      <c r="H44" s="88"/>
      <c r="I44" s="88"/>
      <c r="J44" s="88"/>
      <c r="K44" s="88"/>
    </row>
    <row r="45" spans="2:24" ht="17.25" x14ac:dyDescent="0.3">
      <c r="B45" s="92" t="s">
        <v>1199</v>
      </c>
      <c r="C45" s="28"/>
      <c r="D45" s="28"/>
      <c r="E45" s="29"/>
      <c r="F45" s="29"/>
      <c r="G45" s="30"/>
      <c r="H45" s="29"/>
      <c r="I45" s="29"/>
      <c r="J45" s="29"/>
      <c r="K45" s="29"/>
      <c r="M45" s="84"/>
      <c r="N45" s="84"/>
      <c r="O45" s="84"/>
      <c r="P45" s="84"/>
      <c r="Q45" s="84"/>
      <c r="R45" s="84"/>
      <c r="S45" s="84"/>
      <c r="T45" s="84"/>
      <c r="U45" s="84"/>
      <c r="V45" s="84"/>
      <c r="W45" s="84"/>
      <c r="X45" s="84"/>
    </row>
    <row r="46" spans="2:24" s="84" customFormat="1" x14ac:dyDescent="0.3">
      <c r="B46" s="92" t="s">
        <v>1199</v>
      </c>
      <c r="C46" s="84" t="s">
        <v>277</v>
      </c>
      <c r="D46" s="84" t="s">
        <v>686</v>
      </c>
      <c r="G46" s="85"/>
      <c r="K46" s="185" t="s">
        <v>1137</v>
      </c>
    </row>
    <row r="47" spans="2:24" x14ac:dyDescent="0.3">
      <c r="B47" s="92" t="s">
        <v>1199</v>
      </c>
      <c r="C47" s="546" t="s">
        <v>657</v>
      </c>
      <c r="D47" s="546"/>
      <c r="E47" s="569"/>
      <c r="F47" s="569"/>
      <c r="G47" s="35" t="s">
        <v>644</v>
      </c>
      <c r="H47" s="35">
        <v>2021</v>
      </c>
      <c r="I47" s="35">
        <v>2022</v>
      </c>
      <c r="J47" s="35">
        <v>2023</v>
      </c>
      <c r="K47" s="36" t="s">
        <v>656</v>
      </c>
      <c r="M47" s="84"/>
      <c r="N47" s="84"/>
      <c r="O47" s="84"/>
      <c r="P47" s="84"/>
      <c r="Q47" s="84"/>
      <c r="R47" s="84"/>
      <c r="S47" s="84"/>
      <c r="T47" s="84"/>
      <c r="U47" s="84"/>
      <c r="V47" s="84"/>
      <c r="W47" s="84"/>
      <c r="X47" s="84"/>
    </row>
    <row r="48" spans="2:24" ht="17.45" customHeight="1" x14ac:dyDescent="0.3">
      <c r="B48" s="92" t="s">
        <v>1199</v>
      </c>
      <c r="C48" s="547" t="s">
        <v>773</v>
      </c>
      <c r="D48" s="547"/>
      <c r="E48" s="38" t="s">
        <v>666</v>
      </c>
      <c r="F48" s="39"/>
      <c r="G48" s="40" t="s">
        <v>245</v>
      </c>
      <c r="H48" s="132" t="s">
        <v>182</v>
      </c>
      <c r="I48" s="132" t="s">
        <v>182</v>
      </c>
      <c r="J48" s="65">
        <v>4446730.302526148</v>
      </c>
      <c r="K48" s="42" t="s">
        <v>1000</v>
      </c>
      <c r="M48" s="84"/>
      <c r="N48" s="84"/>
      <c r="O48" s="84"/>
      <c r="P48" s="84"/>
      <c r="Q48" s="84"/>
      <c r="R48" s="84"/>
      <c r="S48" s="84"/>
      <c r="T48" s="84"/>
      <c r="U48" s="84"/>
      <c r="V48" s="84"/>
      <c r="W48" s="84"/>
      <c r="X48" s="84"/>
    </row>
    <row r="49" spans="2:29" x14ac:dyDescent="0.3">
      <c r="B49" s="92" t="s">
        <v>1199</v>
      </c>
      <c r="C49" s="549"/>
      <c r="D49" s="549"/>
      <c r="E49" s="38" t="s">
        <v>770</v>
      </c>
      <c r="F49" s="39"/>
      <c r="G49" s="40" t="s">
        <v>43</v>
      </c>
      <c r="H49" s="290" t="s">
        <v>182</v>
      </c>
      <c r="I49" s="132" t="s">
        <v>182</v>
      </c>
      <c r="J49" s="65">
        <v>3199093.6870250213</v>
      </c>
      <c r="K49" s="42"/>
      <c r="M49" s="84"/>
      <c r="N49" s="84"/>
      <c r="O49" s="84"/>
      <c r="P49" s="84"/>
      <c r="Q49" s="84"/>
      <c r="R49" s="84"/>
      <c r="S49" s="84"/>
      <c r="T49" s="84"/>
      <c r="U49" s="84"/>
      <c r="V49" s="84"/>
      <c r="W49" s="84"/>
      <c r="X49" s="84"/>
    </row>
    <row r="50" spans="2:29" x14ac:dyDescent="0.3">
      <c r="B50" s="92" t="s">
        <v>1199</v>
      </c>
      <c r="C50" s="567"/>
      <c r="D50" s="567"/>
      <c r="E50" s="38" t="s">
        <v>771</v>
      </c>
      <c r="F50" s="39"/>
      <c r="G50" s="40" t="s">
        <v>43</v>
      </c>
      <c r="H50" s="132" t="s">
        <v>182</v>
      </c>
      <c r="I50" s="132" t="s">
        <v>182</v>
      </c>
      <c r="J50" s="65">
        <v>1247636.6155011265</v>
      </c>
      <c r="K50" s="42"/>
      <c r="M50" s="84"/>
      <c r="N50" s="84"/>
      <c r="O50" s="84"/>
      <c r="P50" s="84"/>
      <c r="Q50" s="84"/>
      <c r="R50" s="84"/>
      <c r="S50" s="84"/>
      <c r="T50" s="84"/>
      <c r="U50" s="84"/>
      <c r="V50" s="84"/>
      <c r="W50" s="84"/>
      <c r="X50" s="84"/>
    </row>
    <row r="51" spans="2:29" x14ac:dyDescent="0.3">
      <c r="B51" s="92" t="s">
        <v>1199</v>
      </c>
      <c r="C51" s="598" t="s">
        <v>993</v>
      </c>
      <c r="D51" s="541"/>
      <c r="E51" s="541"/>
      <c r="F51" s="539"/>
      <c r="G51" s="45" t="s">
        <v>994</v>
      </c>
      <c r="H51" s="81" t="s">
        <v>182</v>
      </c>
      <c r="I51" s="81" t="s">
        <v>182</v>
      </c>
      <c r="J51" s="67">
        <v>703.31521987031283</v>
      </c>
      <c r="K51" t="s">
        <v>1149</v>
      </c>
      <c r="M51" s="84"/>
      <c r="N51" s="84"/>
      <c r="O51" s="84"/>
      <c r="P51" s="84"/>
      <c r="Q51" s="84"/>
      <c r="R51" s="84"/>
      <c r="S51" s="84"/>
      <c r="T51" s="84"/>
      <c r="U51" s="84"/>
      <c r="V51" s="84"/>
      <c r="W51" s="84"/>
      <c r="X51" s="84"/>
    </row>
    <row r="52" spans="2:29" ht="28.5" customHeight="1" x14ac:dyDescent="0.3">
      <c r="B52" s="92" t="s">
        <v>1199</v>
      </c>
      <c r="C52" s="640" t="s">
        <v>1150</v>
      </c>
      <c r="D52" s="640"/>
      <c r="E52" s="640"/>
      <c r="F52" s="640"/>
      <c r="G52" s="640"/>
      <c r="H52" s="640"/>
      <c r="I52" s="640"/>
      <c r="J52" s="640"/>
      <c r="K52" s="640"/>
      <c r="M52" s="84"/>
      <c r="N52" s="84"/>
      <c r="O52" s="84"/>
      <c r="P52" s="84"/>
      <c r="Q52" s="84"/>
      <c r="R52" s="84"/>
      <c r="S52" s="84"/>
      <c r="T52" s="84"/>
      <c r="U52" s="84"/>
      <c r="V52" s="84"/>
      <c r="W52" s="84"/>
      <c r="X52" s="84"/>
    </row>
    <row r="53" spans="2:29" x14ac:dyDescent="0.3">
      <c r="B53" s="92" t="s">
        <v>1199</v>
      </c>
      <c r="C53" s="34"/>
      <c r="D53" s="34"/>
      <c r="E53" s="34"/>
      <c r="F53" s="34"/>
      <c r="G53" s="37"/>
      <c r="H53" s="34"/>
      <c r="I53" s="34"/>
      <c r="J53" s="34"/>
      <c r="K53" s="34"/>
      <c r="M53" s="84"/>
      <c r="N53" s="84"/>
      <c r="O53" s="84"/>
      <c r="P53" s="84"/>
      <c r="Q53" s="84"/>
      <c r="R53" s="84"/>
      <c r="S53" s="84"/>
      <c r="T53" s="84"/>
      <c r="U53" s="84"/>
      <c r="V53" s="84"/>
      <c r="W53" s="84"/>
      <c r="X53" s="84"/>
      <c r="Y53" s="84"/>
      <c r="Z53" s="84"/>
      <c r="AA53" s="84"/>
      <c r="AB53" s="84"/>
      <c r="AC53" s="84"/>
    </row>
    <row r="54" spans="2:29" s="84" customFormat="1" x14ac:dyDescent="0.3">
      <c r="B54" s="92" t="s">
        <v>1199</v>
      </c>
      <c r="C54" s="84" t="s">
        <v>280</v>
      </c>
      <c r="D54" s="84" t="s">
        <v>1203</v>
      </c>
      <c r="F54" s="85"/>
      <c r="K54" s="185" t="s">
        <v>1137</v>
      </c>
    </row>
    <row r="55" spans="2:29" x14ac:dyDescent="0.3">
      <c r="B55" s="92" t="s">
        <v>1199</v>
      </c>
      <c r="C55" s="546" t="s">
        <v>657</v>
      </c>
      <c r="D55" s="546"/>
      <c r="E55" s="569"/>
      <c r="F55" s="569"/>
      <c r="G55" s="35" t="s">
        <v>644</v>
      </c>
      <c r="H55" s="35">
        <v>2021</v>
      </c>
      <c r="I55" s="35">
        <v>2022</v>
      </c>
      <c r="J55" s="35">
        <v>2023</v>
      </c>
      <c r="K55" s="36" t="s">
        <v>656</v>
      </c>
      <c r="M55" s="84"/>
      <c r="N55" s="84"/>
      <c r="O55" s="84"/>
      <c r="P55" s="84"/>
      <c r="Q55" s="84"/>
      <c r="R55" s="84"/>
      <c r="S55" s="84"/>
      <c r="T55" s="84"/>
      <c r="U55" s="84"/>
      <c r="V55" s="84"/>
      <c r="W55" s="84"/>
      <c r="X55" s="84"/>
      <c r="Y55" s="84"/>
      <c r="Z55" s="84"/>
      <c r="AA55" s="84"/>
      <c r="AB55" s="84"/>
      <c r="AC55" s="84"/>
    </row>
    <row r="56" spans="2:29" x14ac:dyDescent="0.3">
      <c r="B56" s="92" t="s">
        <v>1199</v>
      </c>
      <c r="C56" s="536" t="s">
        <v>776</v>
      </c>
      <c r="D56" s="562"/>
      <c r="E56" s="562"/>
      <c r="F56" s="562"/>
      <c r="G56" s="40" t="s">
        <v>358</v>
      </c>
      <c r="H56" s="132" t="s">
        <v>217</v>
      </c>
      <c r="I56" s="132" t="s">
        <v>217</v>
      </c>
      <c r="J56" s="65">
        <v>56627.215253528004</v>
      </c>
      <c r="K56" s="42" t="s">
        <v>1000</v>
      </c>
      <c r="M56" s="84"/>
      <c r="N56" s="84"/>
      <c r="O56" s="84"/>
      <c r="P56" s="84"/>
      <c r="Q56" s="84"/>
      <c r="R56" s="84"/>
      <c r="S56" s="84"/>
      <c r="T56" s="84"/>
      <c r="U56" s="84"/>
      <c r="V56" s="84"/>
      <c r="W56" s="84"/>
      <c r="X56" s="84"/>
      <c r="Y56" s="84"/>
      <c r="Z56" s="84"/>
      <c r="AA56" s="84"/>
      <c r="AB56" s="84"/>
      <c r="AC56" s="84"/>
    </row>
    <row r="57" spans="2:29" x14ac:dyDescent="0.3">
      <c r="B57" s="92" t="s">
        <v>1199</v>
      </c>
      <c r="C57" s="542" t="s">
        <v>778</v>
      </c>
      <c r="D57" s="555"/>
      <c r="E57" s="544" t="s">
        <v>666</v>
      </c>
      <c r="F57" s="538"/>
      <c r="G57" s="40" t="s">
        <v>49</v>
      </c>
      <c r="H57" s="290" t="s">
        <v>217</v>
      </c>
      <c r="I57" s="132" t="s">
        <v>217</v>
      </c>
      <c r="J57" s="65">
        <v>55771.415253528001</v>
      </c>
      <c r="K57" s="42" t="s">
        <v>1000</v>
      </c>
      <c r="M57" s="84"/>
      <c r="N57" s="84"/>
      <c r="O57" s="84"/>
      <c r="P57" s="84"/>
      <c r="Q57" s="84"/>
      <c r="R57" s="84"/>
      <c r="S57" s="84"/>
      <c r="T57" s="84"/>
      <c r="U57" s="84"/>
      <c r="V57" s="84"/>
      <c r="W57" s="84"/>
      <c r="X57" s="84"/>
      <c r="Y57" s="84"/>
      <c r="Z57" s="84"/>
      <c r="AA57" s="84"/>
      <c r="AB57" s="84"/>
      <c r="AC57" s="84"/>
    </row>
    <row r="58" spans="2:29" x14ac:dyDescent="0.3">
      <c r="B58" s="92" t="s">
        <v>1199</v>
      </c>
      <c r="C58" s="557"/>
      <c r="D58" s="556"/>
      <c r="E58" s="544" t="s">
        <v>779</v>
      </c>
      <c r="F58" s="538"/>
      <c r="G58" s="40" t="s">
        <v>49</v>
      </c>
      <c r="H58" s="291" t="s">
        <v>217</v>
      </c>
      <c r="I58" s="291" t="s">
        <v>217</v>
      </c>
      <c r="J58" s="65">
        <v>36144.102155799999</v>
      </c>
      <c r="K58" s="42"/>
      <c r="M58" s="84"/>
      <c r="N58" s="84"/>
      <c r="O58" s="84"/>
      <c r="P58" s="84"/>
      <c r="Q58" s="84"/>
      <c r="R58" s="84"/>
      <c r="S58" s="84"/>
      <c r="T58" s="84"/>
      <c r="U58" s="84"/>
      <c r="V58" s="84"/>
      <c r="W58" s="84"/>
      <c r="X58" s="84"/>
      <c r="Y58" s="84"/>
      <c r="Z58" s="84"/>
      <c r="AA58" s="84"/>
      <c r="AB58" s="84"/>
      <c r="AC58" s="84"/>
    </row>
    <row r="59" spans="2:29" x14ac:dyDescent="0.3">
      <c r="B59" s="92" t="s">
        <v>1199</v>
      </c>
      <c r="C59" s="563"/>
      <c r="D59" s="564"/>
      <c r="E59" s="544" t="s">
        <v>780</v>
      </c>
      <c r="F59" s="538"/>
      <c r="G59" s="40" t="s">
        <v>49</v>
      </c>
      <c r="H59" s="291" t="s">
        <v>217</v>
      </c>
      <c r="I59" s="291" t="s">
        <v>217</v>
      </c>
      <c r="J59" s="65">
        <v>19630.403097727998</v>
      </c>
      <c r="K59" s="42"/>
      <c r="M59" s="84"/>
      <c r="N59" s="84"/>
      <c r="O59" s="84"/>
      <c r="P59" s="84"/>
      <c r="Q59" s="84"/>
      <c r="R59" s="84"/>
      <c r="S59" s="84"/>
      <c r="T59" s="84"/>
      <c r="U59" s="84"/>
      <c r="V59" s="84"/>
      <c r="W59" s="84"/>
      <c r="X59" s="84"/>
      <c r="Y59" s="84"/>
      <c r="Z59" s="84"/>
      <c r="AA59" s="84"/>
      <c r="AB59" s="84"/>
      <c r="AC59" s="84"/>
    </row>
    <row r="60" spans="2:29" x14ac:dyDescent="0.3">
      <c r="B60" s="92" t="s">
        <v>1199</v>
      </c>
      <c r="C60" s="536" t="s">
        <v>998</v>
      </c>
      <c r="D60" s="562"/>
      <c r="E60" s="562"/>
      <c r="F60" s="562"/>
      <c r="G60" s="40" t="s">
        <v>49</v>
      </c>
      <c r="H60" s="79" t="s">
        <v>217</v>
      </c>
      <c r="I60" s="79" t="s">
        <v>217</v>
      </c>
      <c r="J60" s="65">
        <v>855.8</v>
      </c>
      <c r="K60" s="42"/>
      <c r="M60" s="84"/>
      <c r="N60" s="84"/>
      <c r="O60" s="84"/>
      <c r="P60" s="84"/>
      <c r="Q60" s="84"/>
      <c r="R60" s="84"/>
      <c r="S60" s="84"/>
      <c r="T60" s="84"/>
      <c r="U60" s="84"/>
      <c r="V60" s="84"/>
      <c r="W60" s="84"/>
      <c r="X60" s="84"/>
      <c r="Y60" s="84"/>
      <c r="Z60" s="84"/>
      <c r="AA60" s="84"/>
      <c r="AB60" s="84"/>
      <c r="AC60" s="84"/>
    </row>
    <row r="61" spans="2:29" x14ac:dyDescent="0.3">
      <c r="B61" s="92" t="s">
        <v>1199</v>
      </c>
      <c r="C61" s="629" t="s">
        <v>1204</v>
      </c>
      <c r="D61" s="629"/>
      <c r="E61" s="629"/>
      <c r="F61" s="626"/>
      <c r="G61" s="45" t="s">
        <v>999</v>
      </c>
      <c r="H61" s="139" t="s">
        <v>217</v>
      </c>
      <c r="I61" s="139" t="s">
        <v>217</v>
      </c>
      <c r="J61" s="74">
        <v>8.9564195795848782</v>
      </c>
      <c r="K61" t="s">
        <v>1151</v>
      </c>
      <c r="M61" s="84"/>
      <c r="N61" s="84"/>
      <c r="O61" s="84"/>
      <c r="P61" s="84"/>
      <c r="Q61" s="84"/>
      <c r="R61" s="84"/>
      <c r="S61" s="84"/>
      <c r="T61" s="84"/>
      <c r="U61" s="84"/>
      <c r="V61" s="84"/>
      <c r="W61" s="84"/>
      <c r="X61" s="84"/>
      <c r="Y61" s="84"/>
      <c r="Z61" s="84"/>
      <c r="AA61" s="84"/>
      <c r="AB61" s="84"/>
      <c r="AC61" s="84"/>
    </row>
    <row r="62" spans="2:29" ht="28.5" customHeight="1" x14ac:dyDescent="0.3">
      <c r="B62" s="92" t="s">
        <v>1199</v>
      </c>
      <c r="C62" s="640" t="s">
        <v>1150</v>
      </c>
      <c r="D62" s="640"/>
      <c r="E62" s="640"/>
      <c r="F62" s="640"/>
      <c r="G62" s="640"/>
      <c r="H62" s="640"/>
      <c r="I62" s="640"/>
      <c r="J62" s="640"/>
      <c r="K62" s="640"/>
      <c r="M62" s="84"/>
      <c r="N62" s="84"/>
      <c r="O62" s="84"/>
      <c r="P62" s="84"/>
      <c r="Q62" s="84"/>
      <c r="R62" s="84"/>
      <c r="S62" s="84"/>
      <c r="T62" s="84"/>
      <c r="U62" s="84"/>
      <c r="V62" s="84"/>
      <c r="W62" s="84"/>
      <c r="X62" s="84"/>
    </row>
    <row r="63" spans="2:29" x14ac:dyDescent="0.3">
      <c r="B63" s="92" t="s">
        <v>1199</v>
      </c>
      <c r="C63" s="34"/>
      <c r="D63" s="34"/>
      <c r="E63" s="34"/>
      <c r="F63" s="34"/>
      <c r="G63" s="37"/>
      <c r="H63" s="34"/>
      <c r="I63" s="34"/>
      <c r="J63" s="34"/>
      <c r="K63" s="34"/>
      <c r="M63" s="84"/>
      <c r="N63" s="84"/>
      <c r="O63" s="84"/>
      <c r="P63" s="84"/>
      <c r="Q63" s="84"/>
      <c r="R63" s="84"/>
      <c r="S63" s="84"/>
      <c r="T63" s="84"/>
      <c r="U63" s="84"/>
      <c r="V63" s="84"/>
      <c r="W63" s="84"/>
      <c r="X63" s="84"/>
      <c r="Y63" s="84"/>
      <c r="Z63" s="84"/>
      <c r="AA63" s="84"/>
      <c r="AB63" s="84"/>
      <c r="AC63" s="84"/>
    </row>
    <row r="64" spans="2:29" s="84" customFormat="1" x14ac:dyDescent="0.3">
      <c r="B64" s="92" t="s">
        <v>1199</v>
      </c>
      <c r="C64" s="84" t="s">
        <v>282</v>
      </c>
      <c r="D64" s="84" t="s">
        <v>689</v>
      </c>
      <c r="G64" s="85"/>
      <c r="K64" s="185" t="s">
        <v>1137</v>
      </c>
    </row>
    <row r="65" spans="2:32" x14ac:dyDescent="0.3">
      <c r="B65" s="92" t="s">
        <v>1199</v>
      </c>
      <c r="C65" s="546" t="s">
        <v>657</v>
      </c>
      <c r="D65" s="546"/>
      <c r="E65" s="569"/>
      <c r="F65" s="569"/>
      <c r="G65" s="35" t="s">
        <v>644</v>
      </c>
      <c r="H65" s="35">
        <v>2021</v>
      </c>
      <c r="I65" s="35">
        <v>2022</v>
      </c>
      <c r="J65" s="35">
        <v>2023</v>
      </c>
      <c r="K65" s="36" t="s">
        <v>656</v>
      </c>
      <c r="M65" s="84"/>
      <c r="N65" s="84"/>
      <c r="O65" s="84"/>
      <c r="P65" s="84"/>
      <c r="Q65" s="84"/>
      <c r="R65" s="84"/>
      <c r="S65" s="84"/>
      <c r="T65" s="84"/>
      <c r="U65" s="84"/>
      <c r="V65" s="84"/>
      <c r="W65" s="84"/>
      <c r="X65" s="84"/>
      <c r="Y65" s="84"/>
      <c r="Z65" s="84"/>
      <c r="AA65" s="84"/>
      <c r="AB65" s="84"/>
      <c r="AC65" s="84"/>
    </row>
    <row r="66" spans="2:32" x14ac:dyDescent="0.3">
      <c r="B66" s="92" t="s">
        <v>1199</v>
      </c>
      <c r="C66" s="537" t="s">
        <v>788</v>
      </c>
      <c r="D66" s="537"/>
      <c r="E66" s="537"/>
      <c r="F66" s="538"/>
      <c r="G66" s="40" t="s">
        <v>69</v>
      </c>
      <c r="H66" s="65">
        <v>21816918</v>
      </c>
      <c r="I66" s="65">
        <v>21229688</v>
      </c>
      <c r="J66" s="65">
        <v>19514268.670000002</v>
      </c>
      <c r="K66" s="42"/>
      <c r="M66" s="84"/>
      <c r="N66" s="84"/>
      <c r="O66" s="84"/>
      <c r="P66" s="84"/>
      <c r="Q66" s="84"/>
      <c r="R66" s="84"/>
      <c r="S66" s="84"/>
      <c r="T66" s="84"/>
      <c r="U66" s="84"/>
      <c r="V66" s="84"/>
      <c r="W66" s="84"/>
      <c r="X66" s="84"/>
      <c r="Y66" s="84"/>
      <c r="Z66" s="84"/>
      <c r="AA66" s="84"/>
      <c r="AB66" s="84"/>
      <c r="AC66" s="84"/>
    </row>
    <row r="67" spans="2:32" x14ac:dyDescent="0.3">
      <c r="B67" s="92" t="s">
        <v>1199</v>
      </c>
      <c r="C67" s="535" t="s">
        <v>793</v>
      </c>
      <c r="D67" s="535"/>
      <c r="E67" s="535"/>
      <c r="F67" s="536"/>
      <c r="G67" s="40" t="s">
        <v>69</v>
      </c>
      <c r="H67" s="65">
        <v>9835606</v>
      </c>
      <c r="I67" s="65">
        <v>9142182</v>
      </c>
      <c r="J67" s="65">
        <v>7980503.3600000003</v>
      </c>
      <c r="K67" s="171"/>
      <c r="M67" s="84"/>
      <c r="N67" s="84"/>
      <c r="O67" s="84"/>
      <c r="P67" s="84"/>
      <c r="Q67" s="84"/>
      <c r="R67" s="84"/>
      <c r="S67" s="84"/>
      <c r="T67" s="84"/>
      <c r="U67" s="84"/>
      <c r="V67" s="84"/>
      <c r="W67" s="84"/>
      <c r="X67" s="84"/>
      <c r="Y67" s="84"/>
      <c r="Z67" s="84"/>
      <c r="AA67" s="84"/>
      <c r="AB67" s="84"/>
      <c r="AC67" s="84"/>
    </row>
    <row r="68" spans="2:32" x14ac:dyDescent="0.3">
      <c r="B68" s="92" t="s">
        <v>1199</v>
      </c>
      <c r="C68" s="629" t="s">
        <v>1205</v>
      </c>
      <c r="D68" s="629"/>
      <c r="E68" s="629"/>
      <c r="F68" s="626"/>
      <c r="G68" s="45" t="s">
        <v>792</v>
      </c>
      <c r="H68" s="67">
        <v>2578.2706990260099</v>
      </c>
      <c r="I68" s="67">
        <v>2661.8209091698504</v>
      </c>
      <c r="J68" s="67">
        <v>3086.4660607935994</v>
      </c>
      <c r="K68" s="3" t="s">
        <v>1149</v>
      </c>
      <c r="M68" s="84"/>
      <c r="N68" s="84"/>
      <c r="O68" s="84"/>
      <c r="P68" s="84"/>
      <c r="Q68" s="84"/>
      <c r="R68" s="84"/>
      <c r="S68" s="84"/>
      <c r="T68" s="84"/>
      <c r="U68" s="84"/>
      <c r="V68" s="84"/>
      <c r="W68" s="84"/>
      <c r="X68" s="84"/>
      <c r="Y68" s="84"/>
      <c r="Z68" s="84"/>
      <c r="AA68" s="84"/>
      <c r="AB68" s="84"/>
      <c r="AC68" s="84"/>
    </row>
    <row r="69" spans="2:32" ht="15.75" customHeight="1" x14ac:dyDescent="0.3">
      <c r="B69" s="92" t="s">
        <v>1199</v>
      </c>
      <c r="C69" s="34"/>
      <c r="D69" s="34"/>
      <c r="E69" s="34"/>
      <c r="F69" s="34"/>
      <c r="G69" s="37"/>
      <c r="H69" s="145"/>
      <c r="I69" s="145"/>
      <c r="J69" s="145"/>
      <c r="K69" s="34"/>
      <c r="M69" s="84"/>
      <c r="N69" s="84"/>
      <c r="O69" s="84"/>
      <c r="P69" s="84"/>
      <c r="Q69" s="84"/>
      <c r="R69" s="84"/>
      <c r="S69" s="84"/>
      <c r="T69" s="84"/>
      <c r="U69" s="84"/>
      <c r="V69" s="84"/>
      <c r="W69" s="84"/>
      <c r="X69" s="84"/>
      <c r="Y69" s="84"/>
      <c r="Z69" s="84"/>
      <c r="AA69" s="84"/>
      <c r="AB69" s="84"/>
      <c r="AC69" s="84"/>
    </row>
    <row r="70" spans="2:32" s="84" customFormat="1" x14ac:dyDescent="0.3">
      <c r="B70" s="92" t="s">
        <v>1199</v>
      </c>
      <c r="C70" s="84" t="s">
        <v>283</v>
      </c>
      <c r="D70" s="84" t="s">
        <v>691</v>
      </c>
      <c r="G70" s="85"/>
      <c r="K70" s="185" t="s">
        <v>1137</v>
      </c>
    </row>
    <row r="71" spans="2:32" x14ac:dyDescent="0.3">
      <c r="B71" s="92" t="s">
        <v>1199</v>
      </c>
      <c r="C71" s="546" t="s">
        <v>657</v>
      </c>
      <c r="D71" s="546"/>
      <c r="E71" s="569"/>
      <c r="F71" s="569"/>
      <c r="G71" s="35" t="s">
        <v>644</v>
      </c>
      <c r="H71" s="35">
        <v>2021</v>
      </c>
      <c r="I71" s="35">
        <v>2022</v>
      </c>
      <c r="J71" s="35">
        <v>2023</v>
      </c>
      <c r="K71" s="36" t="s">
        <v>656</v>
      </c>
      <c r="M71" s="84"/>
      <c r="N71" s="84"/>
      <c r="O71" s="84"/>
      <c r="P71" s="84"/>
      <c r="Q71" s="84"/>
      <c r="R71" s="84"/>
      <c r="S71" s="84"/>
      <c r="T71" s="84"/>
      <c r="U71" s="84"/>
      <c r="V71" s="84"/>
      <c r="W71" s="84"/>
      <c r="X71" s="84"/>
      <c r="Y71" s="84"/>
      <c r="Z71" s="84"/>
      <c r="AA71" s="84"/>
      <c r="AB71" s="84"/>
      <c r="AC71" s="84"/>
    </row>
    <row r="72" spans="2:32" x14ac:dyDescent="0.3">
      <c r="B72" s="92" t="s">
        <v>1199</v>
      </c>
      <c r="C72" s="535" t="s">
        <v>814</v>
      </c>
      <c r="D72" s="535"/>
      <c r="E72" s="535"/>
      <c r="F72" s="536"/>
      <c r="G72" s="40" t="s">
        <v>69</v>
      </c>
      <c r="H72" s="65">
        <v>11981312</v>
      </c>
      <c r="I72" s="65">
        <v>12087506</v>
      </c>
      <c r="J72" s="65">
        <v>11533765.310000001</v>
      </c>
      <c r="K72" s="42"/>
      <c r="M72" s="84"/>
      <c r="N72" s="84"/>
      <c r="O72" s="84"/>
      <c r="P72" s="84"/>
      <c r="Q72" s="84"/>
      <c r="R72" s="84"/>
      <c r="S72" s="84"/>
      <c r="T72" s="84"/>
      <c r="U72" s="84"/>
      <c r="V72" s="84"/>
      <c r="W72" s="84"/>
      <c r="X72" s="84"/>
      <c r="Y72" s="84"/>
      <c r="Z72" s="84"/>
      <c r="AA72" s="84"/>
      <c r="AB72" s="84"/>
      <c r="AC72" s="84"/>
    </row>
    <row r="73" spans="2:32" x14ac:dyDescent="0.3">
      <c r="B73" s="92" t="s">
        <v>1199</v>
      </c>
      <c r="C73" s="598" t="s">
        <v>1006</v>
      </c>
      <c r="D73" s="598"/>
      <c r="E73" s="598"/>
      <c r="F73" s="631"/>
      <c r="G73" s="45" t="s">
        <v>792</v>
      </c>
      <c r="H73" s="67">
        <v>1415.9225269806084</v>
      </c>
      <c r="I73" s="67">
        <v>1515.5557731473029</v>
      </c>
      <c r="J73" s="67">
        <v>1824.2331180568688</v>
      </c>
      <c r="K73" s="3" t="s">
        <v>1149</v>
      </c>
      <c r="M73" s="84"/>
      <c r="N73" s="84"/>
      <c r="O73" s="84"/>
      <c r="P73" s="84"/>
      <c r="Q73" s="84"/>
      <c r="R73" s="84"/>
      <c r="S73" s="84"/>
      <c r="T73" s="84"/>
      <c r="U73" s="84"/>
      <c r="V73" s="84"/>
      <c r="W73" s="84"/>
      <c r="X73" s="84"/>
      <c r="Y73" s="84"/>
      <c r="Z73" s="84"/>
      <c r="AA73" s="84"/>
      <c r="AB73" s="84"/>
      <c r="AC73" s="84"/>
    </row>
    <row r="74" spans="2:32" x14ac:dyDescent="0.3">
      <c r="B74" s="92" t="s">
        <v>1199</v>
      </c>
      <c r="C74" s="34"/>
      <c r="D74" s="34"/>
      <c r="E74" s="34"/>
      <c r="F74" s="34"/>
      <c r="G74" s="37"/>
      <c r="H74" s="34"/>
      <c r="I74" s="34"/>
      <c r="J74" s="34"/>
      <c r="K74" s="34"/>
    </row>
    <row r="75" spans="2:32" s="84" customFormat="1" x14ac:dyDescent="0.3">
      <c r="B75" s="92" t="s">
        <v>1199</v>
      </c>
      <c r="C75" s="84" t="s">
        <v>285</v>
      </c>
      <c r="D75" s="84" t="s">
        <v>692</v>
      </c>
      <c r="G75" s="85"/>
      <c r="K75" s="185" t="s">
        <v>1138</v>
      </c>
      <c r="L75"/>
      <c r="M75"/>
      <c r="N75"/>
      <c r="O75"/>
      <c r="P75"/>
      <c r="Q75"/>
      <c r="R75"/>
      <c r="S75"/>
      <c r="T75"/>
      <c r="U75"/>
      <c r="V75"/>
      <c r="W75"/>
      <c r="X75"/>
      <c r="Y75"/>
      <c r="Z75"/>
      <c r="AA75"/>
      <c r="AB75"/>
      <c r="AC75"/>
      <c r="AD75"/>
      <c r="AE75"/>
      <c r="AF75"/>
    </row>
    <row r="76" spans="2:32" x14ac:dyDescent="0.3">
      <c r="B76" s="92" t="s">
        <v>1199</v>
      </c>
      <c r="C76" s="546" t="s">
        <v>657</v>
      </c>
      <c r="D76" s="546"/>
      <c r="E76" s="569"/>
      <c r="F76" s="569"/>
      <c r="G76" s="35" t="s">
        <v>644</v>
      </c>
      <c r="H76" s="35">
        <v>2021</v>
      </c>
      <c r="I76" s="35">
        <v>2022</v>
      </c>
      <c r="J76" s="35">
        <v>2023</v>
      </c>
      <c r="K76" s="36" t="s">
        <v>656</v>
      </c>
    </row>
    <row r="77" spans="2:32" x14ac:dyDescent="0.3">
      <c r="B77" s="92" t="s">
        <v>1199</v>
      </c>
      <c r="C77" s="535" t="s">
        <v>80</v>
      </c>
      <c r="D77" s="535"/>
      <c r="E77" s="535"/>
      <c r="F77" s="536"/>
      <c r="G77" s="40" t="s">
        <v>81</v>
      </c>
      <c r="H77" s="70">
        <v>967.48699999999997</v>
      </c>
      <c r="I77" s="70">
        <v>874.58944000000008</v>
      </c>
      <c r="J77" s="70">
        <v>744.84568300000001</v>
      </c>
      <c r="K77" s="42"/>
    </row>
    <row r="78" spans="2:32" x14ac:dyDescent="0.3">
      <c r="B78" s="92" t="s">
        <v>1199</v>
      </c>
      <c r="C78" s="535" t="s">
        <v>82</v>
      </c>
      <c r="D78" s="535"/>
      <c r="E78" s="535"/>
      <c r="F78" s="536"/>
      <c r="G78" s="40" t="s">
        <v>81</v>
      </c>
      <c r="H78" s="70">
        <v>484.32400000000001</v>
      </c>
      <c r="I78" s="70">
        <v>507.125</v>
      </c>
      <c r="J78" s="70">
        <v>586.92745700000012</v>
      </c>
      <c r="K78" s="42"/>
    </row>
    <row r="79" spans="2:32" x14ac:dyDescent="0.3">
      <c r="B79" s="92" t="s">
        <v>1199</v>
      </c>
      <c r="C79" s="535" t="s">
        <v>83</v>
      </c>
      <c r="D79" s="535"/>
      <c r="E79" s="535"/>
      <c r="F79" s="536"/>
      <c r="G79" s="40" t="s">
        <v>81</v>
      </c>
      <c r="H79" s="70">
        <v>20.888999999999999</v>
      </c>
      <c r="I79" s="70">
        <v>16.42296</v>
      </c>
      <c r="J79" s="70">
        <v>26.468430000000001</v>
      </c>
      <c r="K79" s="42"/>
    </row>
    <row r="80" spans="2:32" x14ac:dyDescent="0.3">
      <c r="B80" s="92" t="s">
        <v>1199</v>
      </c>
      <c r="C80" s="535" t="s">
        <v>84</v>
      </c>
      <c r="D80" s="535"/>
      <c r="E80" s="535"/>
      <c r="F80" s="536"/>
      <c r="G80" s="40" t="s">
        <v>81</v>
      </c>
      <c r="H80" s="70">
        <v>44.302</v>
      </c>
      <c r="I80" s="70">
        <v>29.801370000000002</v>
      </c>
      <c r="J80" s="70">
        <v>50.97003999999999</v>
      </c>
      <c r="K80" s="42"/>
    </row>
    <row r="81" spans="2:33" x14ac:dyDescent="0.3">
      <c r="B81" s="92" t="s">
        <v>1199</v>
      </c>
      <c r="C81" s="541" t="s">
        <v>85</v>
      </c>
      <c r="D81" s="541"/>
      <c r="E81" s="541"/>
      <c r="F81" s="539"/>
      <c r="G81" s="45" t="s">
        <v>81</v>
      </c>
      <c r="H81" s="74">
        <v>93.814999999999998</v>
      </c>
      <c r="I81" s="74">
        <v>93.703000000000003</v>
      </c>
      <c r="J81" s="74">
        <v>65.361941999999999</v>
      </c>
      <c r="K81" s="47"/>
    </row>
    <row r="82" spans="2:33" x14ac:dyDescent="0.3">
      <c r="B82" s="92" t="s">
        <v>1199</v>
      </c>
      <c r="C82" s="34"/>
      <c r="D82" s="34"/>
      <c r="E82" s="34"/>
      <c r="F82" s="34"/>
      <c r="G82" s="37"/>
      <c r="H82" s="34"/>
      <c r="I82" s="34"/>
      <c r="J82" s="34"/>
      <c r="K82" s="34"/>
    </row>
    <row r="83" spans="2:33" s="84" customFormat="1" x14ac:dyDescent="0.3">
      <c r="B83" s="92" t="s">
        <v>1199</v>
      </c>
      <c r="C83" s="84" t="s">
        <v>287</v>
      </c>
      <c r="D83" s="84" t="s">
        <v>693</v>
      </c>
      <c r="G83" s="85"/>
      <c r="K83" s="185" t="s">
        <v>1138</v>
      </c>
      <c r="L83"/>
      <c r="M83"/>
      <c r="N83"/>
      <c r="O83"/>
      <c r="P83"/>
      <c r="Q83"/>
      <c r="R83"/>
      <c r="S83"/>
      <c r="T83"/>
      <c r="U83"/>
      <c r="V83"/>
      <c r="W83"/>
      <c r="X83"/>
      <c r="Y83"/>
      <c r="Z83"/>
      <c r="AA83"/>
      <c r="AB83"/>
      <c r="AC83"/>
      <c r="AD83"/>
      <c r="AE83"/>
      <c r="AF83"/>
      <c r="AG83"/>
    </row>
    <row r="84" spans="2:33" x14ac:dyDescent="0.3">
      <c r="B84" s="92" t="s">
        <v>1199</v>
      </c>
      <c r="C84" s="546" t="s">
        <v>657</v>
      </c>
      <c r="D84" s="546"/>
      <c r="E84" s="569"/>
      <c r="F84" s="569"/>
      <c r="G84" s="35" t="s">
        <v>644</v>
      </c>
      <c r="H84" s="35">
        <v>2021</v>
      </c>
      <c r="I84" s="35">
        <v>2022</v>
      </c>
      <c r="J84" s="35">
        <v>2023</v>
      </c>
      <c r="K84" s="36" t="s">
        <v>656</v>
      </c>
    </row>
    <row r="85" spans="2:33" x14ac:dyDescent="0.3">
      <c r="B85" s="92" t="s">
        <v>1199</v>
      </c>
      <c r="C85" s="535" t="s">
        <v>86</v>
      </c>
      <c r="D85" s="535"/>
      <c r="E85" s="535"/>
      <c r="F85" s="536"/>
      <c r="G85" s="40" t="s">
        <v>81</v>
      </c>
      <c r="H85" s="75">
        <v>526.73729604999994</v>
      </c>
      <c r="I85" s="76" t="s">
        <v>217</v>
      </c>
      <c r="J85" s="76" t="s">
        <v>217</v>
      </c>
      <c r="K85" s="2" t="s">
        <v>817</v>
      </c>
    </row>
    <row r="86" spans="2:33" x14ac:dyDescent="0.3">
      <c r="B86" s="92" t="s">
        <v>1199</v>
      </c>
      <c r="C86" s="535" t="s">
        <v>87</v>
      </c>
      <c r="D86" s="535"/>
      <c r="E86" s="535"/>
      <c r="F86" s="536"/>
      <c r="G86" s="40" t="s">
        <v>81</v>
      </c>
      <c r="H86" s="75">
        <v>298.53687065000003</v>
      </c>
      <c r="I86" s="75">
        <v>311.38951924999998</v>
      </c>
      <c r="J86" s="75">
        <v>216.94050987699998</v>
      </c>
      <c r="K86" s="42"/>
    </row>
    <row r="87" spans="2:33" x14ac:dyDescent="0.3">
      <c r="B87" s="92" t="s">
        <v>1199</v>
      </c>
      <c r="C87" s="535" t="s">
        <v>88</v>
      </c>
      <c r="D87" s="535"/>
      <c r="E87" s="535"/>
      <c r="F87" s="536"/>
      <c r="G87" s="40" t="s">
        <v>89</v>
      </c>
      <c r="H87" s="75">
        <v>298.17995119999995</v>
      </c>
      <c r="I87" s="75">
        <v>268.57256839999997</v>
      </c>
      <c r="J87" s="75">
        <v>263.42115610999997</v>
      </c>
      <c r="K87" s="42"/>
    </row>
    <row r="88" spans="2:33" x14ac:dyDescent="0.3">
      <c r="B88" s="92" t="s">
        <v>1199</v>
      </c>
      <c r="C88" s="535" t="s">
        <v>90</v>
      </c>
      <c r="D88" s="535"/>
      <c r="E88" s="535"/>
      <c r="F88" s="536"/>
      <c r="G88" s="40" t="s">
        <v>89</v>
      </c>
      <c r="H88" s="76" t="s">
        <v>217</v>
      </c>
      <c r="I88" s="75">
        <v>462.06819568000003</v>
      </c>
      <c r="J88" s="75">
        <v>442.12957734999992</v>
      </c>
      <c r="K88" s="42" t="s">
        <v>816</v>
      </c>
    </row>
    <row r="89" spans="2:33" x14ac:dyDescent="0.3">
      <c r="B89" s="92" t="s">
        <v>1199</v>
      </c>
      <c r="C89" s="535" t="s">
        <v>91</v>
      </c>
      <c r="D89" s="535"/>
      <c r="E89" s="535"/>
      <c r="F89" s="536"/>
      <c r="G89" s="40" t="s">
        <v>89</v>
      </c>
      <c r="H89" s="75">
        <v>261.50692705000006</v>
      </c>
      <c r="I89" s="75">
        <v>203.22048460800002</v>
      </c>
      <c r="J89" s="75">
        <v>155.075368978</v>
      </c>
      <c r="K89" s="42"/>
    </row>
    <row r="90" spans="2:33" x14ac:dyDescent="0.3">
      <c r="B90" s="92" t="s">
        <v>1199</v>
      </c>
      <c r="C90" s="541" t="s">
        <v>92</v>
      </c>
      <c r="D90" s="541"/>
      <c r="E90" s="541"/>
      <c r="F90" s="539"/>
      <c r="G90" s="45" t="s">
        <v>89</v>
      </c>
      <c r="H90" s="77">
        <v>35.5635640235</v>
      </c>
      <c r="I90" s="77">
        <v>32.378716774800004</v>
      </c>
      <c r="J90" s="77">
        <v>16.060233432100002</v>
      </c>
      <c r="K90" s="47"/>
    </row>
    <row r="91" spans="2:33" x14ac:dyDescent="0.3">
      <c r="B91" s="92" t="s">
        <v>1199</v>
      </c>
      <c r="C91" s="34"/>
      <c r="D91" s="34"/>
      <c r="E91" s="34"/>
      <c r="F91" s="34"/>
      <c r="G91" s="37"/>
      <c r="H91" s="34"/>
      <c r="I91" s="34"/>
      <c r="J91" s="34"/>
      <c r="K91" s="34"/>
    </row>
    <row r="92" spans="2:33" s="84" customFormat="1" x14ac:dyDescent="0.3">
      <c r="B92" s="92" t="s">
        <v>1199</v>
      </c>
      <c r="C92" s="84" t="s">
        <v>288</v>
      </c>
      <c r="D92" s="84" t="s">
        <v>694</v>
      </c>
      <c r="G92" s="85"/>
      <c r="K92" s="185" t="s">
        <v>1139</v>
      </c>
      <c r="M92"/>
      <c r="N92"/>
      <c r="O92"/>
      <c r="P92"/>
      <c r="Q92"/>
      <c r="R92"/>
      <c r="S92"/>
      <c r="T92"/>
      <c r="U92"/>
      <c r="V92"/>
      <c r="W92"/>
      <c r="X92"/>
      <c r="Y92"/>
      <c r="Z92"/>
      <c r="AA92"/>
      <c r="AB92"/>
      <c r="AC92"/>
      <c r="AD92"/>
      <c r="AE92"/>
      <c r="AF92"/>
      <c r="AG92"/>
    </row>
    <row r="93" spans="2:33" x14ac:dyDescent="0.3">
      <c r="B93" s="92" t="s">
        <v>1199</v>
      </c>
      <c r="C93" s="546" t="s">
        <v>657</v>
      </c>
      <c r="D93" s="546"/>
      <c r="E93" s="569"/>
      <c r="F93" s="569"/>
      <c r="G93" s="35" t="s">
        <v>644</v>
      </c>
      <c r="H93" s="35">
        <v>2021</v>
      </c>
      <c r="I93" s="35">
        <v>2022</v>
      </c>
      <c r="J93" s="35">
        <v>2023</v>
      </c>
      <c r="K93" s="36" t="s">
        <v>656</v>
      </c>
    </row>
    <row r="94" spans="2:33" ht="33" x14ac:dyDescent="0.3">
      <c r="B94" s="92" t="s">
        <v>1199</v>
      </c>
      <c r="C94" s="596" t="s">
        <v>836</v>
      </c>
      <c r="D94" s="535"/>
      <c r="E94" s="535"/>
      <c r="F94" s="536"/>
      <c r="G94" s="40" t="s">
        <v>81</v>
      </c>
      <c r="H94" s="65">
        <v>258.3</v>
      </c>
      <c r="I94" s="65">
        <v>471.2</v>
      </c>
      <c r="J94" s="65">
        <v>297.51830000000001</v>
      </c>
      <c r="K94" s="322" t="s">
        <v>1152</v>
      </c>
    </row>
    <row r="95" spans="2:33" x14ac:dyDescent="0.3">
      <c r="B95" s="92" t="s">
        <v>1199</v>
      </c>
      <c r="C95" s="596" t="s">
        <v>837</v>
      </c>
      <c r="D95" s="535"/>
      <c r="E95" s="535"/>
      <c r="F95" s="536"/>
      <c r="G95" s="40" t="s">
        <v>843</v>
      </c>
      <c r="H95" s="78">
        <v>3.0525270414382927E-2</v>
      </c>
      <c r="I95" s="78">
        <v>5.9080002136669821E-2</v>
      </c>
      <c r="J95" s="78">
        <v>4.7056856239081811E-2</v>
      </c>
      <c r="K95" s="2" t="s">
        <v>1151</v>
      </c>
    </row>
    <row r="96" spans="2:33" x14ac:dyDescent="0.3">
      <c r="B96" s="92" t="s">
        <v>1199</v>
      </c>
      <c r="C96" s="596" t="s">
        <v>838</v>
      </c>
      <c r="D96" s="535"/>
      <c r="E96" s="535"/>
      <c r="F96" s="536"/>
      <c r="G96" s="40" t="s">
        <v>81</v>
      </c>
      <c r="H96" s="65">
        <v>3506629.1768</v>
      </c>
      <c r="I96" s="65">
        <v>2989938.8360000001</v>
      </c>
      <c r="J96" s="65">
        <v>2922112.1859499994</v>
      </c>
      <c r="K96" s="142"/>
    </row>
    <row r="97" spans="2:11" x14ac:dyDescent="0.3">
      <c r="B97" s="92" t="s">
        <v>1199</v>
      </c>
      <c r="C97" s="598" t="s">
        <v>1008</v>
      </c>
      <c r="D97" s="541"/>
      <c r="E97" s="541"/>
      <c r="F97" s="539"/>
      <c r="G97" s="45" t="s">
        <v>843</v>
      </c>
      <c r="H97" s="67">
        <v>414.40497044051489</v>
      </c>
      <c r="I97" s="67">
        <v>374.88453484590849</v>
      </c>
      <c r="J97" s="67">
        <v>462.17463950526138</v>
      </c>
      <c r="K97" s="3" t="s">
        <v>1151</v>
      </c>
    </row>
    <row r="98" spans="2:11" x14ac:dyDescent="0.3">
      <c r="B98" s="92" t="s">
        <v>1199</v>
      </c>
      <c r="C98" s="34"/>
      <c r="D98" s="34"/>
      <c r="E98" s="34"/>
      <c r="F98" s="34"/>
      <c r="G98" s="37"/>
      <c r="H98" s="34"/>
      <c r="I98" s="34"/>
      <c r="J98" s="34"/>
      <c r="K98" s="34"/>
    </row>
    <row r="99" spans="2:11" s="84" customFormat="1" x14ac:dyDescent="0.3">
      <c r="B99" s="92" t="s">
        <v>1199</v>
      </c>
      <c r="C99" s="84" t="s">
        <v>289</v>
      </c>
      <c r="D99" s="84" t="s">
        <v>695</v>
      </c>
      <c r="G99" s="85"/>
      <c r="K99" s="185" t="s">
        <v>1137</v>
      </c>
    </row>
    <row r="100" spans="2:11" x14ac:dyDescent="0.3">
      <c r="B100" s="92" t="s">
        <v>1199</v>
      </c>
      <c r="C100" s="546" t="s">
        <v>657</v>
      </c>
      <c r="D100" s="546"/>
      <c r="E100" s="569"/>
      <c r="F100" s="569"/>
      <c r="G100" s="35" t="s">
        <v>644</v>
      </c>
      <c r="H100" s="35">
        <v>2021</v>
      </c>
      <c r="I100" s="35">
        <v>2022</v>
      </c>
      <c r="J100" s="35">
        <v>2023</v>
      </c>
      <c r="K100" s="36" t="s">
        <v>656</v>
      </c>
    </row>
    <row r="101" spans="2:11" x14ac:dyDescent="0.3">
      <c r="B101" s="92" t="s">
        <v>1199</v>
      </c>
      <c r="C101" s="547" t="s">
        <v>1010</v>
      </c>
      <c r="D101" s="548"/>
      <c r="E101" s="559" t="s">
        <v>821</v>
      </c>
      <c r="F101" s="536"/>
      <c r="G101" s="40" t="s">
        <v>81</v>
      </c>
      <c r="H101" s="65">
        <v>149584.28000000003</v>
      </c>
      <c r="I101" s="65">
        <v>137595.06</v>
      </c>
      <c r="J101" s="65">
        <v>139673.61399999997</v>
      </c>
      <c r="K101" s="42"/>
    </row>
    <row r="102" spans="2:11" x14ac:dyDescent="0.3">
      <c r="B102" s="92" t="s">
        <v>1199</v>
      </c>
      <c r="C102" s="549"/>
      <c r="D102" s="550"/>
      <c r="E102" s="559" t="s">
        <v>1011</v>
      </c>
      <c r="F102" s="536"/>
      <c r="G102" s="40" t="s">
        <v>81</v>
      </c>
      <c r="H102" s="65">
        <v>128608.42000000001</v>
      </c>
      <c r="I102" s="65">
        <v>117773.6</v>
      </c>
      <c r="J102" s="65">
        <v>119335.10899999998</v>
      </c>
      <c r="K102" s="42"/>
    </row>
    <row r="103" spans="2:11" x14ac:dyDescent="0.3">
      <c r="B103" s="92" t="s">
        <v>1199</v>
      </c>
      <c r="C103" s="549"/>
      <c r="D103" s="550"/>
      <c r="E103" s="559" t="s">
        <v>1012</v>
      </c>
      <c r="F103" s="536"/>
      <c r="G103" s="40" t="s">
        <v>33</v>
      </c>
      <c r="H103" s="70">
        <v>85.977229692852745</v>
      </c>
      <c r="I103" s="70">
        <v>85.594352006532802</v>
      </c>
      <c r="J103" s="70">
        <v>85.438548901584227</v>
      </c>
      <c r="K103" s="42"/>
    </row>
    <row r="104" spans="2:11" x14ac:dyDescent="0.3">
      <c r="B104" s="92" t="s">
        <v>1199</v>
      </c>
      <c r="C104" s="549"/>
      <c r="D104" s="550"/>
      <c r="E104" s="592" t="s">
        <v>1013</v>
      </c>
      <c r="F104" s="39" t="s">
        <v>666</v>
      </c>
      <c r="G104" s="40" t="s">
        <v>81</v>
      </c>
      <c r="H104" s="65">
        <v>21106.705000000002</v>
      </c>
      <c r="I104" s="65">
        <v>19914.718000000001</v>
      </c>
      <c r="J104" s="65">
        <v>20379.491999999998</v>
      </c>
      <c r="K104" s="42"/>
    </row>
    <row r="105" spans="2:11" x14ac:dyDescent="0.3">
      <c r="B105" s="92" t="s">
        <v>1199</v>
      </c>
      <c r="C105" s="549"/>
      <c r="D105" s="550"/>
      <c r="E105" s="593"/>
      <c r="F105" s="38" t="s">
        <v>825</v>
      </c>
      <c r="G105" s="40" t="s">
        <v>81</v>
      </c>
      <c r="H105" s="65">
        <v>14617.51</v>
      </c>
      <c r="I105" s="65">
        <v>14401.06</v>
      </c>
      <c r="J105" s="65">
        <v>14878.475</v>
      </c>
      <c r="K105" s="42"/>
    </row>
    <row r="106" spans="2:11" x14ac:dyDescent="0.3">
      <c r="B106" s="92" t="s">
        <v>1199</v>
      </c>
      <c r="C106" s="549"/>
      <c r="D106" s="550"/>
      <c r="E106" s="593"/>
      <c r="F106" s="38" t="s">
        <v>826</v>
      </c>
      <c r="G106" s="40" t="s">
        <v>81</v>
      </c>
      <c r="H106" s="65">
        <v>4811.4400000000005</v>
      </c>
      <c r="I106" s="65">
        <v>3903.24</v>
      </c>
      <c r="J106" s="65">
        <v>3967.58</v>
      </c>
      <c r="K106" s="42"/>
    </row>
    <row r="107" spans="2:11" x14ac:dyDescent="0.3">
      <c r="B107" s="92" t="s">
        <v>1199</v>
      </c>
      <c r="C107" s="567"/>
      <c r="D107" s="568"/>
      <c r="E107" s="594"/>
      <c r="F107" s="38" t="s">
        <v>1014</v>
      </c>
      <c r="G107" s="40" t="s">
        <v>81</v>
      </c>
      <c r="H107" s="65">
        <v>1677.7550000000001</v>
      </c>
      <c r="I107" s="65">
        <v>1609.6179999999999</v>
      </c>
      <c r="J107" s="65">
        <v>1533.2569999999998</v>
      </c>
      <c r="K107" s="42"/>
    </row>
    <row r="108" spans="2:11" x14ac:dyDescent="0.3">
      <c r="B108" s="92" t="s">
        <v>1199</v>
      </c>
      <c r="C108" s="542" t="s">
        <v>1015</v>
      </c>
      <c r="D108" s="555"/>
      <c r="E108" s="559" t="s">
        <v>830</v>
      </c>
      <c r="F108" s="536"/>
      <c r="G108" s="40" t="s">
        <v>81</v>
      </c>
      <c r="H108" s="65">
        <v>135067.84000000003</v>
      </c>
      <c r="I108" s="65">
        <v>124693.73000000001</v>
      </c>
      <c r="J108" s="65">
        <v>124343.84399999998</v>
      </c>
      <c r="K108" s="42"/>
    </row>
    <row r="109" spans="2:11" x14ac:dyDescent="0.3">
      <c r="B109" s="92" t="s">
        <v>1199</v>
      </c>
      <c r="C109" s="557"/>
      <c r="D109" s="556"/>
      <c r="E109" s="559" t="s">
        <v>831</v>
      </c>
      <c r="F109" s="536"/>
      <c r="G109" s="40" t="s">
        <v>81</v>
      </c>
      <c r="H109" s="65">
        <v>124508.84000000001</v>
      </c>
      <c r="I109" s="65">
        <v>114735.6</v>
      </c>
      <c r="J109" s="65">
        <v>115772.21899999998</v>
      </c>
      <c r="K109" s="42"/>
    </row>
    <row r="110" spans="2:11" x14ac:dyDescent="0.3">
      <c r="B110" s="92" t="s">
        <v>1199</v>
      </c>
      <c r="C110" s="557"/>
      <c r="D110" s="556"/>
      <c r="E110" s="559" t="s">
        <v>1016</v>
      </c>
      <c r="F110" s="536"/>
      <c r="G110" s="40" t="s">
        <v>33</v>
      </c>
      <c r="H110" s="70">
        <v>92.182446983678716</v>
      </c>
      <c r="I110" s="70">
        <v>92.013928847905973</v>
      </c>
      <c r="J110" s="70">
        <v>93.106514384419384</v>
      </c>
      <c r="K110" s="42"/>
    </row>
    <row r="111" spans="2:11" x14ac:dyDescent="0.3">
      <c r="B111" s="92" t="s">
        <v>1199</v>
      </c>
      <c r="C111" s="557"/>
      <c r="D111" s="556"/>
      <c r="E111" s="592" t="s">
        <v>1017</v>
      </c>
      <c r="F111" s="39" t="s">
        <v>666</v>
      </c>
      <c r="G111" s="40" t="s">
        <v>81</v>
      </c>
      <c r="H111" s="65">
        <v>10688.844999999999</v>
      </c>
      <c r="I111" s="65">
        <v>10053.387999999999</v>
      </c>
      <c r="J111" s="65">
        <v>8612.5619999999999</v>
      </c>
      <c r="K111" s="42"/>
    </row>
    <row r="112" spans="2:11" x14ac:dyDescent="0.3">
      <c r="B112" s="92" t="s">
        <v>1199</v>
      </c>
      <c r="C112" s="557"/>
      <c r="D112" s="556"/>
      <c r="E112" s="593"/>
      <c r="F112" s="38" t="s">
        <v>825</v>
      </c>
      <c r="G112" s="40" t="s">
        <v>81</v>
      </c>
      <c r="H112" s="65">
        <v>4397.6499999999996</v>
      </c>
      <c r="I112" s="65">
        <v>4825.7299999999996</v>
      </c>
      <c r="J112" s="65">
        <v>3463.2350000000001</v>
      </c>
      <c r="K112" s="42"/>
    </row>
    <row r="113" spans="2:25" x14ac:dyDescent="0.3">
      <c r="B113" s="92" t="s">
        <v>1199</v>
      </c>
      <c r="C113" s="557"/>
      <c r="D113" s="556"/>
      <c r="E113" s="593"/>
      <c r="F113" s="38" t="s">
        <v>826</v>
      </c>
      <c r="G113" s="40" t="s">
        <v>81</v>
      </c>
      <c r="H113" s="65">
        <v>4805.4400000000005</v>
      </c>
      <c r="I113" s="65">
        <v>3867.04</v>
      </c>
      <c r="J113" s="65">
        <v>3942.39</v>
      </c>
      <c r="K113" s="42"/>
    </row>
    <row r="114" spans="2:25" x14ac:dyDescent="0.3">
      <c r="B114" s="92" t="s">
        <v>1199</v>
      </c>
      <c r="C114" s="563"/>
      <c r="D114" s="564"/>
      <c r="E114" s="594"/>
      <c r="F114" s="38" t="s">
        <v>1014</v>
      </c>
      <c r="G114" s="40" t="s">
        <v>81</v>
      </c>
      <c r="H114" s="65">
        <v>1485.7550000000001</v>
      </c>
      <c r="I114" s="65">
        <v>1359.6179999999999</v>
      </c>
      <c r="J114" s="65">
        <v>1206.9369999999999</v>
      </c>
      <c r="K114" s="42"/>
    </row>
    <row r="115" spans="2:25" x14ac:dyDescent="0.3">
      <c r="B115" s="92" t="s">
        <v>1199</v>
      </c>
      <c r="C115" s="542" t="s">
        <v>1018</v>
      </c>
      <c r="D115" s="555"/>
      <c r="E115" s="559" t="s">
        <v>833</v>
      </c>
      <c r="F115" s="536"/>
      <c r="G115" s="40" t="s">
        <v>81</v>
      </c>
      <c r="H115" s="65">
        <v>14516.44</v>
      </c>
      <c r="I115" s="65">
        <v>12901.33</v>
      </c>
      <c r="J115" s="65">
        <v>15329.769999999999</v>
      </c>
      <c r="K115" s="42"/>
    </row>
    <row r="116" spans="2:25" x14ac:dyDescent="0.3">
      <c r="B116" s="92" t="s">
        <v>1199</v>
      </c>
      <c r="C116" s="557"/>
      <c r="D116" s="556"/>
      <c r="E116" s="559" t="s">
        <v>834</v>
      </c>
      <c r="F116" s="536"/>
      <c r="G116" s="40" t="s">
        <v>81</v>
      </c>
      <c r="H116" s="65">
        <v>4099.58</v>
      </c>
      <c r="I116" s="65">
        <v>3038</v>
      </c>
      <c r="J116" s="65">
        <v>3562.8900000000003</v>
      </c>
      <c r="K116" s="42"/>
    </row>
    <row r="117" spans="2:25" x14ac:dyDescent="0.3">
      <c r="B117" s="92" t="s">
        <v>1199</v>
      </c>
      <c r="C117" s="557"/>
      <c r="D117" s="556"/>
      <c r="E117" s="559" t="s">
        <v>1019</v>
      </c>
      <c r="F117" s="536"/>
      <c r="G117" s="40" t="s">
        <v>33</v>
      </c>
      <c r="H117" s="70">
        <v>28.240946127287401</v>
      </c>
      <c r="I117" s="70">
        <v>23.547959783991264</v>
      </c>
      <c r="J117" s="70">
        <v>23.241640285535926</v>
      </c>
      <c r="K117" s="42"/>
    </row>
    <row r="118" spans="2:25" x14ac:dyDescent="0.3">
      <c r="B118" s="92" t="s">
        <v>1199</v>
      </c>
      <c r="C118" s="557"/>
      <c r="D118" s="556"/>
      <c r="E118" s="592" t="s">
        <v>1020</v>
      </c>
      <c r="F118" s="39" t="s">
        <v>666</v>
      </c>
      <c r="G118" s="40" t="s">
        <v>81</v>
      </c>
      <c r="H118" s="65">
        <v>10417.86</v>
      </c>
      <c r="I118" s="65">
        <v>9861.33</v>
      </c>
      <c r="J118" s="65">
        <v>11766.93</v>
      </c>
      <c r="K118" s="42"/>
    </row>
    <row r="119" spans="2:25" x14ac:dyDescent="0.3">
      <c r="B119" s="92" t="s">
        <v>1199</v>
      </c>
      <c r="C119" s="557"/>
      <c r="D119" s="556"/>
      <c r="E119" s="593"/>
      <c r="F119" s="38" t="s">
        <v>825</v>
      </c>
      <c r="G119" s="40" t="s">
        <v>81</v>
      </c>
      <c r="H119" s="65">
        <v>10219.86</v>
      </c>
      <c r="I119" s="65">
        <v>9575.33</v>
      </c>
      <c r="J119" s="65">
        <v>11415.24</v>
      </c>
      <c r="K119" s="42"/>
    </row>
    <row r="120" spans="2:25" x14ac:dyDescent="0.3">
      <c r="B120" s="92" t="s">
        <v>1199</v>
      </c>
      <c r="C120" s="557"/>
      <c r="D120" s="556"/>
      <c r="E120" s="593"/>
      <c r="F120" s="38" t="s">
        <v>826</v>
      </c>
      <c r="G120" s="40" t="s">
        <v>81</v>
      </c>
      <c r="H120" s="65">
        <v>6</v>
      </c>
      <c r="I120" s="70">
        <v>36.200000000000003</v>
      </c>
      <c r="J120" s="65">
        <v>25.19</v>
      </c>
      <c r="K120" s="42"/>
    </row>
    <row r="121" spans="2:25" x14ac:dyDescent="0.3">
      <c r="B121" s="92" t="s">
        <v>1199</v>
      </c>
      <c r="C121" s="543"/>
      <c r="D121" s="558"/>
      <c r="E121" s="595"/>
      <c r="F121" s="519" t="s">
        <v>662</v>
      </c>
      <c r="G121" s="45" t="s">
        <v>81</v>
      </c>
      <c r="H121" s="67">
        <v>192</v>
      </c>
      <c r="I121" s="67">
        <v>250</v>
      </c>
      <c r="J121" s="67">
        <v>326.32</v>
      </c>
      <c r="K121" s="47"/>
    </row>
    <row r="122" spans="2:25" x14ac:dyDescent="0.3">
      <c r="B122" s="92" t="s">
        <v>1199</v>
      </c>
      <c r="C122" s="34"/>
      <c r="D122" s="34"/>
      <c r="E122" s="34"/>
      <c r="F122" s="34"/>
      <c r="G122" s="37"/>
      <c r="H122" s="34"/>
      <c r="I122" s="34"/>
      <c r="J122" s="34"/>
      <c r="K122" s="34"/>
    </row>
    <row r="123" spans="2:25" s="84" customFormat="1" x14ac:dyDescent="0.3">
      <c r="B123" s="92" t="s">
        <v>1199</v>
      </c>
      <c r="C123" s="84" t="s">
        <v>290</v>
      </c>
      <c r="D123" s="84" t="s">
        <v>696</v>
      </c>
      <c r="G123" s="85"/>
      <c r="K123" s="185" t="s">
        <v>1138</v>
      </c>
      <c r="L123"/>
      <c r="M123"/>
      <c r="N123"/>
      <c r="O123"/>
      <c r="P123"/>
      <c r="Q123"/>
      <c r="R123"/>
      <c r="S123"/>
      <c r="T123"/>
      <c r="U123"/>
      <c r="V123"/>
      <c r="W123"/>
      <c r="X123"/>
      <c r="Y123"/>
    </row>
    <row r="124" spans="2:25" x14ac:dyDescent="0.3">
      <c r="B124" s="92" t="s">
        <v>1199</v>
      </c>
      <c r="C124" s="546" t="s">
        <v>657</v>
      </c>
      <c r="D124" s="546"/>
      <c r="E124" s="569"/>
      <c r="F124" s="569"/>
      <c r="G124" s="35" t="s">
        <v>644</v>
      </c>
      <c r="H124" s="35">
        <v>2021</v>
      </c>
      <c r="I124" s="35">
        <v>2022</v>
      </c>
      <c r="J124" s="35">
        <v>2023</v>
      </c>
      <c r="K124" s="36" t="s">
        <v>656</v>
      </c>
    </row>
    <row r="125" spans="2:25" x14ac:dyDescent="0.3">
      <c r="B125" s="92" t="s">
        <v>1199</v>
      </c>
      <c r="C125" s="541" t="s">
        <v>844</v>
      </c>
      <c r="D125" s="541"/>
      <c r="E125" s="541"/>
      <c r="F125" s="539"/>
      <c r="G125" s="45" t="s">
        <v>81</v>
      </c>
      <c r="H125" s="82">
        <v>5485036.7199999997</v>
      </c>
      <c r="I125" s="82">
        <v>5421861.5099999998</v>
      </c>
      <c r="J125" s="82">
        <v>5098985.9533610009</v>
      </c>
      <c r="K125" s="47"/>
    </row>
    <row r="126" spans="2:25" x14ac:dyDescent="0.3">
      <c r="B126" s="92" t="s">
        <v>1199</v>
      </c>
      <c r="C126" s="34"/>
      <c r="D126" s="34"/>
      <c r="E126" s="34"/>
      <c r="F126" s="34"/>
      <c r="G126" s="37"/>
      <c r="H126" s="34"/>
      <c r="I126" s="34"/>
      <c r="J126" s="34"/>
      <c r="K126" s="34"/>
    </row>
    <row r="127" spans="2:25" x14ac:dyDescent="0.3">
      <c r="B127" s="92" t="s">
        <v>1199</v>
      </c>
    </row>
    <row r="128" spans="2:25" x14ac:dyDescent="0.3">
      <c r="B128" s="92" t="s">
        <v>1200</v>
      </c>
    </row>
    <row r="129" spans="2:25" s="34" customFormat="1" x14ac:dyDescent="0.3">
      <c r="B129" s="87" t="s">
        <v>639</v>
      </c>
      <c r="C129" s="31"/>
      <c r="D129" s="32"/>
      <c r="E129" s="32"/>
      <c r="F129" s="32"/>
      <c r="G129" s="33"/>
      <c r="H129" s="32"/>
      <c r="I129" s="32"/>
      <c r="J129" s="32"/>
      <c r="K129" s="32"/>
      <c r="L129"/>
      <c r="M129"/>
      <c r="N129"/>
      <c r="O129"/>
      <c r="P129"/>
      <c r="Q129"/>
      <c r="R129"/>
      <c r="S129"/>
      <c r="T129"/>
      <c r="U129"/>
      <c r="V129"/>
      <c r="W129"/>
      <c r="X129"/>
      <c r="Y129"/>
    </row>
    <row r="130" spans="2:25" ht="17.25" x14ac:dyDescent="0.3">
      <c r="B130" s="94" t="s">
        <v>1200</v>
      </c>
      <c r="C130" s="28"/>
      <c r="D130" s="28"/>
      <c r="E130" s="29"/>
      <c r="F130" s="29"/>
      <c r="G130" s="30"/>
      <c r="H130" s="29"/>
      <c r="I130" s="29"/>
      <c r="J130" s="29"/>
      <c r="K130" s="29"/>
    </row>
    <row r="131" spans="2:25" x14ac:dyDescent="0.3">
      <c r="B131" s="94" t="s">
        <v>1200</v>
      </c>
      <c r="C131" s="84" t="s">
        <v>304</v>
      </c>
      <c r="D131" s="134" t="s">
        <v>1030</v>
      </c>
      <c r="E131" s="34"/>
      <c r="F131" s="34"/>
      <c r="G131" s="37"/>
      <c r="H131" s="34"/>
      <c r="I131" s="34"/>
      <c r="J131" s="34"/>
      <c r="K131" s="185" t="s">
        <v>1136</v>
      </c>
    </row>
    <row r="132" spans="2:25" x14ac:dyDescent="0.3">
      <c r="B132" s="94" t="s">
        <v>1200</v>
      </c>
      <c r="C132" s="546" t="s">
        <v>657</v>
      </c>
      <c r="D132" s="546"/>
      <c r="E132" s="569"/>
      <c r="F132" s="569"/>
      <c r="G132" s="35" t="s">
        <v>644</v>
      </c>
      <c r="H132" s="35">
        <v>2021</v>
      </c>
      <c r="I132" s="35">
        <v>2022</v>
      </c>
      <c r="J132" s="35">
        <v>2023</v>
      </c>
      <c r="K132" s="36" t="s">
        <v>656</v>
      </c>
    </row>
    <row r="133" spans="2:25" x14ac:dyDescent="0.3">
      <c r="B133" s="94" t="s">
        <v>1200</v>
      </c>
      <c r="C133" s="535" t="s">
        <v>1031</v>
      </c>
      <c r="D133" s="535"/>
      <c r="E133" s="535"/>
      <c r="F133" s="536"/>
      <c r="G133" s="40" t="s">
        <v>675</v>
      </c>
      <c r="H133" s="41">
        <v>2555</v>
      </c>
      <c r="I133" s="41">
        <v>2551</v>
      </c>
      <c r="J133" s="41">
        <v>2656</v>
      </c>
      <c r="K133" s="42" t="s">
        <v>1153</v>
      </c>
    </row>
    <row r="134" spans="2:25" x14ac:dyDescent="0.3">
      <c r="B134" s="94" t="s">
        <v>1200</v>
      </c>
      <c r="C134" s="542" t="s">
        <v>1032</v>
      </c>
      <c r="D134" s="555"/>
      <c r="E134" s="544" t="s">
        <v>1033</v>
      </c>
      <c r="F134" s="538"/>
      <c r="G134" s="40" t="s">
        <v>675</v>
      </c>
      <c r="H134" s="41">
        <v>477</v>
      </c>
      <c r="I134" s="41">
        <v>447</v>
      </c>
      <c r="J134" s="41">
        <v>461</v>
      </c>
    </row>
    <row r="135" spans="2:25" x14ac:dyDescent="0.3">
      <c r="B135" s="94" t="s">
        <v>1200</v>
      </c>
      <c r="C135" s="563"/>
      <c r="D135" s="564"/>
      <c r="E135" s="544" t="s">
        <v>1034</v>
      </c>
      <c r="F135" s="538"/>
      <c r="G135" s="40" t="s">
        <v>675</v>
      </c>
      <c r="H135" s="41">
        <v>2078</v>
      </c>
      <c r="I135" s="41">
        <v>2104</v>
      </c>
      <c r="J135" s="41">
        <v>2195</v>
      </c>
      <c r="K135" s="42"/>
    </row>
    <row r="136" spans="2:25" x14ac:dyDescent="0.3">
      <c r="B136" s="94" t="s">
        <v>1200</v>
      </c>
      <c r="C136" s="542" t="s">
        <v>1035</v>
      </c>
      <c r="D136" s="555"/>
      <c r="E136" s="592" t="s">
        <v>1036</v>
      </c>
      <c r="F136" s="49" t="s">
        <v>1037</v>
      </c>
      <c r="G136" s="40" t="s">
        <v>675</v>
      </c>
      <c r="H136" s="41">
        <v>394</v>
      </c>
      <c r="I136" s="41">
        <v>447</v>
      </c>
      <c r="J136" s="289">
        <v>483</v>
      </c>
      <c r="K136" s="42"/>
    </row>
    <row r="137" spans="2:25" x14ac:dyDescent="0.3">
      <c r="B137" s="94" t="s">
        <v>1200</v>
      </c>
      <c r="C137" s="557"/>
      <c r="D137" s="556"/>
      <c r="E137" s="593"/>
      <c r="F137" s="49" t="s">
        <v>1033</v>
      </c>
      <c r="G137" s="40" t="s">
        <v>675</v>
      </c>
      <c r="H137" s="168" t="s">
        <v>217</v>
      </c>
      <c r="I137" s="168" t="s">
        <v>217</v>
      </c>
      <c r="J137" s="289">
        <v>147</v>
      </c>
      <c r="K137" s="42"/>
    </row>
    <row r="138" spans="2:25" x14ac:dyDescent="0.3">
      <c r="B138" s="94" t="s">
        <v>1200</v>
      </c>
      <c r="C138" s="557"/>
      <c r="D138" s="556"/>
      <c r="E138" s="594"/>
      <c r="F138" s="49" t="s">
        <v>1034</v>
      </c>
      <c r="G138" s="40" t="s">
        <v>675</v>
      </c>
      <c r="H138" s="168" t="s">
        <v>217</v>
      </c>
      <c r="I138" s="168" t="s">
        <v>217</v>
      </c>
      <c r="J138" s="289">
        <v>336</v>
      </c>
      <c r="K138" s="42"/>
    </row>
    <row r="139" spans="2:25" x14ac:dyDescent="0.3">
      <c r="B139" s="94" t="s">
        <v>1200</v>
      </c>
      <c r="C139" s="557"/>
      <c r="D139" s="556"/>
      <c r="E139" s="592" t="s">
        <v>1038</v>
      </c>
      <c r="F139" s="49" t="s">
        <v>1037</v>
      </c>
      <c r="G139" s="40" t="s">
        <v>675</v>
      </c>
      <c r="H139" s="41">
        <v>1545</v>
      </c>
      <c r="I139" s="41">
        <v>1528</v>
      </c>
      <c r="J139" s="289">
        <v>1601</v>
      </c>
      <c r="K139" s="42"/>
    </row>
    <row r="140" spans="2:25" x14ac:dyDescent="0.3">
      <c r="B140" s="94" t="s">
        <v>1200</v>
      </c>
      <c r="C140" s="557"/>
      <c r="D140" s="556"/>
      <c r="E140" s="593"/>
      <c r="F140" s="49" t="s">
        <v>1033</v>
      </c>
      <c r="G140" s="40" t="s">
        <v>675</v>
      </c>
      <c r="H140" s="168" t="s">
        <v>217</v>
      </c>
      <c r="I140" s="168" t="s">
        <v>217</v>
      </c>
      <c r="J140" s="289">
        <v>288</v>
      </c>
      <c r="K140" s="42"/>
    </row>
    <row r="141" spans="2:25" x14ac:dyDescent="0.3">
      <c r="B141" s="94" t="s">
        <v>1200</v>
      </c>
      <c r="C141" s="557"/>
      <c r="D141" s="556"/>
      <c r="E141" s="594"/>
      <c r="F141" s="49" t="s">
        <v>1034</v>
      </c>
      <c r="G141" s="40" t="s">
        <v>675</v>
      </c>
      <c r="H141" s="168" t="s">
        <v>217</v>
      </c>
      <c r="I141" s="168" t="s">
        <v>217</v>
      </c>
      <c r="J141" s="289">
        <v>1313</v>
      </c>
      <c r="K141" s="42"/>
    </row>
    <row r="142" spans="2:25" x14ac:dyDescent="0.3">
      <c r="B142" s="94" t="s">
        <v>1200</v>
      </c>
      <c r="C142" s="557"/>
      <c r="D142" s="556"/>
      <c r="E142" s="592" t="s">
        <v>1039</v>
      </c>
      <c r="F142" s="49" t="s">
        <v>1037</v>
      </c>
      <c r="G142" s="40" t="s">
        <v>675</v>
      </c>
      <c r="H142" s="41">
        <v>616</v>
      </c>
      <c r="I142" s="41">
        <v>576</v>
      </c>
      <c r="J142" s="289">
        <v>572</v>
      </c>
      <c r="K142" s="42"/>
    </row>
    <row r="143" spans="2:25" x14ac:dyDescent="0.3">
      <c r="B143" s="94" t="s">
        <v>1200</v>
      </c>
      <c r="C143" s="557"/>
      <c r="D143" s="556"/>
      <c r="E143" s="593"/>
      <c r="F143" s="49" t="s">
        <v>1033</v>
      </c>
      <c r="G143" s="40" t="s">
        <v>675</v>
      </c>
      <c r="H143" s="168" t="s">
        <v>217</v>
      </c>
      <c r="I143" s="168" t="s">
        <v>217</v>
      </c>
      <c r="J143" s="289">
        <v>29</v>
      </c>
      <c r="K143" s="42"/>
    </row>
    <row r="144" spans="2:25" x14ac:dyDescent="0.3">
      <c r="B144" s="94" t="s">
        <v>1200</v>
      </c>
      <c r="C144" s="563"/>
      <c r="D144" s="564"/>
      <c r="E144" s="594"/>
      <c r="F144" s="49" t="s">
        <v>1034</v>
      </c>
      <c r="G144" s="40" t="s">
        <v>675</v>
      </c>
      <c r="H144" s="168" t="s">
        <v>217</v>
      </c>
      <c r="I144" s="168" t="s">
        <v>217</v>
      </c>
      <c r="J144" s="289">
        <v>543</v>
      </c>
      <c r="K144" s="42"/>
    </row>
    <row r="145" spans="2:11" x14ac:dyDescent="0.3">
      <c r="B145" s="94" t="s">
        <v>1200</v>
      </c>
      <c r="C145" s="542" t="s">
        <v>1040</v>
      </c>
      <c r="D145" s="555"/>
      <c r="E145" s="592" t="s">
        <v>1041</v>
      </c>
      <c r="F145" s="49" t="s">
        <v>1037</v>
      </c>
      <c r="G145" s="40" t="s">
        <v>675</v>
      </c>
      <c r="H145" s="41">
        <v>2377</v>
      </c>
      <c r="I145" s="41">
        <v>2410</v>
      </c>
      <c r="J145" s="41">
        <v>2481</v>
      </c>
      <c r="K145" s="42"/>
    </row>
    <row r="146" spans="2:11" x14ac:dyDescent="0.3">
      <c r="B146" s="94" t="s">
        <v>1200</v>
      </c>
      <c r="C146" s="557"/>
      <c r="D146" s="556"/>
      <c r="E146" s="593"/>
      <c r="F146" s="49" t="s">
        <v>1033</v>
      </c>
      <c r="G146" s="40" t="s">
        <v>675</v>
      </c>
      <c r="H146" s="168" t="s">
        <v>217</v>
      </c>
      <c r="I146" s="168" t="s">
        <v>217</v>
      </c>
      <c r="J146" s="41">
        <v>416</v>
      </c>
      <c r="K146" s="42"/>
    </row>
    <row r="147" spans="2:11" x14ac:dyDescent="0.3">
      <c r="B147" s="94" t="s">
        <v>1200</v>
      </c>
      <c r="C147" s="557"/>
      <c r="D147" s="556"/>
      <c r="E147" s="594"/>
      <c r="F147" s="49" t="s">
        <v>1034</v>
      </c>
      <c r="G147" s="40" t="s">
        <v>675</v>
      </c>
      <c r="H147" s="168" t="s">
        <v>217</v>
      </c>
      <c r="I147" s="168" t="s">
        <v>217</v>
      </c>
      <c r="J147" s="41">
        <v>2065</v>
      </c>
      <c r="K147" s="42"/>
    </row>
    <row r="148" spans="2:11" x14ac:dyDescent="0.3">
      <c r="B148" s="94" t="s">
        <v>1200</v>
      </c>
      <c r="C148" s="557"/>
      <c r="D148" s="556"/>
      <c r="E148" s="592" t="s">
        <v>1042</v>
      </c>
      <c r="F148" s="49" t="s">
        <v>1037</v>
      </c>
      <c r="G148" s="40" t="s">
        <v>675</v>
      </c>
      <c r="H148" s="41">
        <v>178</v>
      </c>
      <c r="I148" s="41">
        <v>141</v>
      </c>
      <c r="J148" s="41">
        <v>175</v>
      </c>
      <c r="K148" s="42"/>
    </row>
    <row r="149" spans="2:11" x14ac:dyDescent="0.3">
      <c r="B149" s="94" t="s">
        <v>1200</v>
      </c>
      <c r="C149" s="557"/>
      <c r="D149" s="556"/>
      <c r="E149" s="593"/>
      <c r="F149" s="49" t="s">
        <v>1033</v>
      </c>
      <c r="G149" s="40" t="s">
        <v>675</v>
      </c>
      <c r="H149" s="168" t="s">
        <v>217</v>
      </c>
      <c r="I149" s="168" t="s">
        <v>217</v>
      </c>
      <c r="J149" s="41">
        <v>45</v>
      </c>
      <c r="K149" s="42"/>
    </row>
    <row r="150" spans="2:11" x14ac:dyDescent="0.3">
      <c r="B150" s="94" t="s">
        <v>1200</v>
      </c>
      <c r="C150" s="557"/>
      <c r="D150" s="556"/>
      <c r="E150" s="594"/>
      <c r="F150" s="49" t="s">
        <v>1034</v>
      </c>
      <c r="G150" s="40" t="s">
        <v>675</v>
      </c>
      <c r="H150" s="168" t="s">
        <v>217</v>
      </c>
      <c r="I150" s="168" t="s">
        <v>217</v>
      </c>
      <c r="J150" s="41">
        <v>130</v>
      </c>
      <c r="K150" s="42"/>
    </row>
    <row r="151" spans="2:11" x14ac:dyDescent="0.3">
      <c r="B151" s="94" t="s">
        <v>1200</v>
      </c>
      <c r="C151" s="557"/>
      <c r="D151" s="556"/>
      <c r="E151" s="592" t="s">
        <v>1043</v>
      </c>
      <c r="F151" s="49" t="s">
        <v>1037</v>
      </c>
      <c r="G151" s="40" t="s">
        <v>675</v>
      </c>
      <c r="H151" s="41">
        <v>820</v>
      </c>
      <c r="I151" s="41">
        <v>820</v>
      </c>
      <c r="J151" s="41">
        <v>1239</v>
      </c>
      <c r="K151" s="42"/>
    </row>
    <row r="152" spans="2:11" x14ac:dyDescent="0.3">
      <c r="B152" s="94" t="s">
        <v>1200</v>
      </c>
      <c r="C152" s="557"/>
      <c r="D152" s="556"/>
      <c r="E152" s="593"/>
      <c r="F152" s="49" t="s">
        <v>1033</v>
      </c>
      <c r="G152" s="40" t="s">
        <v>675</v>
      </c>
      <c r="H152" s="152" t="s">
        <v>217</v>
      </c>
      <c r="I152" s="152" t="s">
        <v>217</v>
      </c>
      <c r="J152" s="41">
        <v>176</v>
      </c>
      <c r="K152" s="42"/>
    </row>
    <row r="153" spans="2:11" x14ac:dyDescent="0.3">
      <c r="B153" s="94" t="s">
        <v>1200</v>
      </c>
      <c r="C153" s="543"/>
      <c r="D153" s="558"/>
      <c r="E153" s="595"/>
      <c r="F153" s="51" t="s">
        <v>1034</v>
      </c>
      <c r="G153" s="45" t="s">
        <v>675</v>
      </c>
      <c r="H153" s="153" t="s">
        <v>217</v>
      </c>
      <c r="I153" s="153" t="s">
        <v>217</v>
      </c>
      <c r="J153" s="46">
        <v>1063</v>
      </c>
      <c r="K153" s="47"/>
    </row>
    <row r="154" spans="2:11" x14ac:dyDescent="0.3">
      <c r="B154" s="94" t="s">
        <v>1200</v>
      </c>
      <c r="C154" s="34"/>
      <c r="D154" s="34"/>
      <c r="E154" s="34"/>
      <c r="F154" s="34"/>
      <c r="G154" s="34"/>
      <c r="H154" s="34"/>
      <c r="I154" s="34"/>
      <c r="J154" s="34"/>
      <c r="K154" s="34"/>
    </row>
    <row r="155" spans="2:11" x14ac:dyDescent="0.3">
      <c r="B155" s="94" t="s">
        <v>1200</v>
      </c>
      <c r="C155" s="84" t="s">
        <v>306</v>
      </c>
      <c r="D155" s="84" t="s">
        <v>883</v>
      </c>
      <c r="E155" s="34"/>
      <c r="F155" s="34"/>
      <c r="G155" s="34"/>
      <c r="H155" s="34"/>
      <c r="I155" s="34"/>
      <c r="J155" s="34"/>
      <c r="K155" s="185" t="s">
        <v>1136</v>
      </c>
    </row>
    <row r="156" spans="2:11" x14ac:dyDescent="0.3">
      <c r="B156" s="94" t="s">
        <v>1200</v>
      </c>
      <c r="C156" s="546" t="s">
        <v>657</v>
      </c>
      <c r="D156" s="546"/>
      <c r="E156" s="569"/>
      <c r="F156" s="569"/>
      <c r="G156" s="35" t="s">
        <v>644</v>
      </c>
      <c r="H156" s="35">
        <v>2021</v>
      </c>
      <c r="I156" s="35">
        <v>2022</v>
      </c>
      <c r="J156" s="35">
        <v>2023</v>
      </c>
      <c r="K156" s="36" t="s">
        <v>656</v>
      </c>
    </row>
    <row r="157" spans="2:11" x14ac:dyDescent="0.3">
      <c r="B157" s="94" t="s">
        <v>1200</v>
      </c>
      <c r="C157" s="536" t="s">
        <v>1055</v>
      </c>
      <c r="D157" s="536"/>
      <c r="E157" s="562"/>
      <c r="F157" s="562"/>
      <c r="G157" s="40" t="s">
        <v>675</v>
      </c>
      <c r="H157" s="114">
        <v>332</v>
      </c>
      <c r="I157" s="114">
        <v>325</v>
      </c>
      <c r="J157" s="114">
        <v>235</v>
      </c>
      <c r="K157" s="42"/>
    </row>
    <row r="158" spans="2:11" x14ac:dyDescent="0.3">
      <c r="B158" s="94" t="s">
        <v>1200</v>
      </c>
      <c r="C158" s="542" t="s">
        <v>1154</v>
      </c>
      <c r="D158" s="555"/>
      <c r="E158" s="562" t="s">
        <v>1156</v>
      </c>
      <c r="F158" s="562"/>
      <c r="G158" s="40" t="s">
        <v>675</v>
      </c>
      <c r="H158" s="114">
        <v>178</v>
      </c>
      <c r="I158" s="114">
        <v>175</v>
      </c>
      <c r="J158" s="114">
        <v>158</v>
      </c>
      <c r="K158" s="42"/>
    </row>
    <row r="159" spans="2:11" x14ac:dyDescent="0.3">
      <c r="B159" s="94" t="s">
        <v>1200</v>
      </c>
      <c r="C159" s="601" t="s">
        <v>1155</v>
      </c>
      <c r="D159" s="602"/>
      <c r="E159" s="540" t="s">
        <v>1156</v>
      </c>
      <c r="F159" s="540"/>
      <c r="G159" s="45" t="s">
        <v>675</v>
      </c>
      <c r="H159" s="245">
        <v>154</v>
      </c>
      <c r="I159" s="83">
        <v>150</v>
      </c>
      <c r="J159" s="83">
        <v>77</v>
      </c>
      <c r="K159" s="47"/>
    </row>
    <row r="160" spans="2:11" x14ac:dyDescent="0.3">
      <c r="B160" s="94" t="s">
        <v>1200</v>
      </c>
      <c r="C160" s="34"/>
      <c r="D160" s="34"/>
      <c r="E160" s="34"/>
      <c r="F160" s="34"/>
      <c r="G160" s="34"/>
      <c r="H160" s="34"/>
      <c r="I160" s="34"/>
      <c r="J160" s="34"/>
      <c r="K160" s="34"/>
    </row>
    <row r="161" spans="2:15" x14ac:dyDescent="0.3">
      <c r="B161" s="94" t="s">
        <v>1200</v>
      </c>
      <c r="C161" s="84" t="s">
        <v>308</v>
      </c>
      <c r="D161" s="84" t="s">
        <v>1157</v>
      </c>
      <c r="E161" s="34"/>
      <c r="F161" s="34"/>
      <c r="G161" s="34"/>
      <c r="H161" s="34"/>
      <c r="I161" s="34"/>
      <c r="J161" s="34"/>
      <c r="K161" s="185" t="s">
        <v>1136</v>
      </c>
      <c r="M161" s="11"/>
      <c r="N161" s="11"/>
      <c r="O161" s="11"/>
    </row>
    <row r="162" spans="2:15" x14ac:dyDescent="0.3">
      <c r="B162" s="94" t="s">
        <v>1200</v>
      </c>
      <c r="C162" s="546" t="s">
        <v>657</v>
      </c>
      <c r="D162" s="546"/>
      <c r="E162" s="569"/>
      <c r="F162" s="569"/>
      <c r="G162" s="35" t="s">
        <v>644</v>
      </c>
      <c r="H162" s="35">
        <v>2021</v>
      </c>
      <c r="I162" s="35">
        <v>2022</v>
      </c>
      <c r="J162" s="35">
        <v>2023</v>
      </c>
      <c r="K162" s="36" t="s">
        <v>656</v>
      </c>
    </row>
    <row r="163" spans="2:15" x14ac:dyDescent="0.3">
      <c r="B163" s="94" t="s">
        <v>1200</v>
      </c>
      <c r="C163" s="536" t="s">
        <v>891</v>
      </c>
      <c r="D163" s="536"/>
      <c r="E163" s="562"/>
      <c r="F163" s="562"/>
      <c r="G163" s="40" t="s">
        <v>33</v>
      </c>
      <c r="H163" s="177" t="s">
        <v>217</v>
      </c>
      <c r="I163" s="172">
        <v>13.50293542074364</v>
      </c>
      <c r="J163" s="172">
        <v>8.7416699333594661</v>
      </c>
      <c r="K163" s="42"/>
    </row>
    <row r="164" spans="2:15" x14ac:dyDescent="0.3">
      <c r="B164" s="94" t="s">
        <v>1200</v>
      </c>
      <c r="C164" s="539" t="s">
        <v>892</v>
      </c>
      <c r="D164" s="539"/>
      <c r="E164" s="540"/>
      <c r="F164" s="540"/>
      <c r="G164" s="45" t="s">
        <v>33</v>
      </c>
      <c r="H164" s="184" t="s">
        <v>217</v>
      </c>
      <c r="I164" s="173">
        <v>7.0841487279843447</v>
      </c>
      <c r="J164" s="173">
        <v>7.1736573892591142</v>
      </c>
      <c r="K164" s="47"/>
    </row>
    <row r="165" spans="2:15" x14ac:dyDescent="0.3">
      <c r="B165" s="94" t="s">
        <v>1200</v>
      </c>
      <c r="C165" s="34"/>
      <c r="D165" s="34"/>
      <c r="E165" s="34"/>
      <c r="F165" s="34"/>
      <c r="G165" s="37"/>
      <c r="H165" s="34"/>
      <c r="I165" s="34"/>
      <c r="J165" s="34"/>
      <c r="K165" s="34"/>
    </row>
    <row r="166" spans="2:15" x14ac:dyDescent="0.3">
      <c r="B166" s="94" t="s">
        <v>1200</v>
      </c>
      <c r="C166" s="84" t="s">
        <v>309</v>
      </c>
      <c r="D166" s="84" t="s">
        <v>703</v>
      </c>
      <c r="E166" s="84"/>
      <c r="F166" s="84"/>
      <c r="G166" s="34"/>
      <c r="H166" s="34"/>
      <c r="I166" s="34"/>
      <c r="J166" s="34"/>
      <c r="K166" s="185" t="s">
        <v>1136</v>
      </c>
    </row>
    <row r="167" spans="2:15" x14ac:dyDescent="0.3">
      <c r="B167" s="94" t="s">
        <v>1200</v>
      </c>
      <c r="C167" s="546" t="s">
        <v>657</v>
      </c>
      <c r="D167" s="546"/>
      <c r="E167" s="569"/>
      <c r="F167" s="569"/>
      <c r="G167" s="35" t="s">
        <v>644</v>
      </c>
      <c r="H167" s="35">
        <v>2021</v>
      </c>
      <c r="I167" s="35">
        <v>2022</v>
      </c>
      <c r="J167" s="35">
        <v>2023</v>
      </c>
      <c r="K167" s="36" t="s">
        <v>656</v>
      </c>
    </row>
    <row r="168" spans="2:15" ht="17.45" customHeight="1" x14ac:dyDescent="0.3">
      <c r="B168" s="94" t="s">
        <v>1200</v>
      </c>
      <c r="C168" s="547" t="s">
        <v>933</v>
      </c>
      <c r="D168" s="548"/>
      <c r="E168" s="559" t="s">
        <v>1037</v>
      </c>
      <c r="F168" s="536"/>
      <c r="G168" s="40" t="s">
        <v>675</v>
      </c>
      <c r="H168" s="95">
        <v>31</v>
      </c>
      <c r="I168" s="95">
        <v>29</v>
      </c>
      <c r="J168" s="95">
        <v>28</v>
      </c>
      <c r="K168" s="42"/>
    </row>
    <row r="169" spans="2:15" x14ac:dyDescent="0.3">
      <c r="B169" s="94" t="s">
        <v>1200</v>
      </c>
      <c r="C169" s="549"/>
      <c r="D169" s="550"/>
      <c r="E169" s="559" t="s">
        <v>1033</v>
      </c>
      <c r="F169" s="536"/>
      <c r="G169" s="40" t="s">
        <v>675</v>
      </c>
      <c r="H169" s="95">
        <v>24</v>
      </c>
      <c r="I169" s="95">
        <v>25</v>
      </c>
      <c r="J169" s="95">
        <v>23</v>
      </c>
      <c r="K169" s="42"/>
    </row>
    <row r="170" spans="2:15" x14ac:dyDescent="0.3">
      <c r="B170" s="94" t="s">
        <v>1200</v>
      </c>
      <c r="C170" s="567"/>
      <c r="D170" s="568"/>
      <c r="E170" s="559" t="s">
        <v>1034</v>
      </c>
      <c r="F170" s="536"/>
      <c r="G170" s="40" t="s">
        <v>675</v>
      </c>
      <c r="H170" s="95">
        <v>7</v>
      </c>
      <c r="I170" s="95">
        <v>4</v>
      </c>
      <c r="J170" s="95">
        <v>5</v>
      </c>
      <c r="K170" s="42"/>
    </row>
    <row r="171" spans="2:15" ht="17.45" customHeight="1" x14ac:dyDescent="0.3">
      <c r="B171" s="94" t="s">
        <v>1200</v>
      </c>
      <c r="C171" s="547" t="s">
        <v>934</v>
      </c>
      <c r="D171" s="548"/>
      <c r="E171" s="559" t="s">
        <v>1037</v>
      </c>
      <c r="F171" s="536"/>
      <c r="G171" s="40" t="s">
        <v>675</v>
      </c>
      <c r="H171" s="95">
        <v>29</v>
      </c>
      <c r="I171" s="95">
        <v>25</v>
      </c>
      <c r="J171" s="95">
        <v>22</v>
      </c>
      <c r="K171" s="42"/>
    </row>
    <row r="172" spans="2:15" x14ac:dyDescent="0.3">
      <c r="B172" s="94" t="s">
        <v>1200</v>
      </c>
      <c r="C172" s="549"/>
      <c r="D172" s="550"/>
      <c r="E172" s="559" t="s">
        <v>1033</v>
      </c>
      <c r="F172" s="536"/>
      <c r="G172" s="40" t="s">
        <v>675</v>
      </c>
      <c r="H172" s="95">
        <v>18</v>
      </c>
      <c r="I172" s="95">
        <v>20</v>
      </c>
      <c r="J172" s="95">
        <v>19</v>
      </c>
      <c r="K172" s="42"/>
    </row>
    <row r="173" spans="2:15" x14ac:dyDescent="0.3">
      <c r="B173" s="94" t="s">
        <v>1200</v>
      </c>
      <c r="C173" s="567"/>
      <c r="D173" s="568"/>
      <c r="E173" s="559" t="s">
        <v>1034</v>
      </c>
      <c r="F173" s="536"/>
      <c r="G173" s="40" t="s">
        <v>675</v>
      </c>
      <c r="H173" s="95">
        <v>11</v>
      </c>
      <c r="I173" s="95">
        <v>5</v>
      </c>
      <c r="J173" s="95">
        <v>3</v>
      </c>
      <c r="K173" s="42"/>
    </row>
    <row r="174" spans="2:15" ht="17.45" customHeight="1" x14ac:dyDescent="0.3">
      <c r="B174" s="94" t="s">
        <v>1200</v>
      </c>
      <c r="C174" s="547" t="s">
        <v>935</v>
      </c>
      <c r="D174" s="548"/>
      <c r="E174" s="559" t="s">
        <v>1037</v>
      </c>
      <c r="F174" s="536"/>
      <c r="G174" s="40" t="s">
        <v>675</v>
      </c>
      <c r="H174" s="95">
        <v>21</v>
      </c>
      <c r="I174" s="95">
        <v>24</v>
      </c>
      <c r="J174" s="95">
        <v>20</v>
      </c>
      <c r="K174" s="42"/>
    </row>
    <row r="175" spans="2:15" x14ac:dyDescent="0.3">
      <c r="B175" s="94" t="s">
        <v>1200</v>
      </c>
      <c r="C175" s="549"/>
      <c r="D175" s="550"/>
      <c r="E175" s="559" t="s">
        <v>1033</v>
      </c>
      <c r="F175" s="536"/>
      <c r="G175" s="40" t="s">
        <v>675</v>
      </c>
      <c r="H175" s="95">
        <v>12</v>
      </c>
      <c r="I175" s="95">
        <v>18</v>
      </c>
      <c r="J175" s="95">
        <v>15</v>
      </c>
      <c r="K175" s="42"/>
    </row>
    <row r="176" spans="2:15" x14ac:dyDescent="0.3">
      <c r="B176" s="94" t="s">
        <v>1200</v>
      </c>
      <c r="C176" s="551"/>
      <c r="D176" s="552"/>
      <c r="E176" s="561" t="s">
        <v>1034</v>
      </c>
      <c r="F176" s="539"/>
      <c r="G176" s="45" t="s">
        <v>675</v>
      </c>
      <c r="H176" s="96">
        <v>9</v>
      </c>
      <c r="I176" s="96">
        <v>6</v>
      </c>
      <c r="J176" s="96">
        <v>5</v>
      </c>
      <c r="K176" s="47"/>
    </row>
    <row r="177" spans="2:11" x14ac:dyDescent="0.3">
      <c r="B177" s="94" t="s">
        <v>1200</v>
      </c>
      <c r="C177" s="34"/>
      <c r="D177" s="34"/>
      <c r="E177" s="34"/>
      <c r="F177" s="34"/>
      <c r="G177" s="34"/>
      <c r="H177" s="34"/>
      <c r="I177" s="34"/>
      <c r="J177" s="34"/>
      <c r="K177" s="34"/>
    </row>
    <row r="178" spans="2:11" x14ac:dyDescent="0.3">
      <c r="B178" s="94" t="s">
        <v>1200</v>
      </c>
      <c r="C178" s="729" t="s">
        <v>311</v>
      </c>
      <c r="D178" s="84" t="s">
        <v>706</v>
      </c>
      <c r="E178" s="34"/>
      <c r="F178" s="34"/>
      <c r="G178" s="34"/>
      <c r="H178" s="34"/>
      <c r="I178" s="34"/>
      <c r="J178" s="34"/>
      <c r="K178" s="185" t="s">
        <v>1137</v>
      </c>
    </row>
    <row r="179" spans="2:11" x14ac:dyDescent="0.3">
      <c r="B179" s="94" t="s">
        <v>1200</v>
      </c>
      <c r="C179" s="546" t="s">
        <v>657</v>
      </c>
      <c r="D179" s="546"/>
      <c r="E179" s="569"/>
      <c r="F179" s="569"/>
      <c r="G179" s="35" t="s">
        <v>644</v>
      </c>
      <c r="H179" s="35">
        <v>2021</v>
      </c>
      <c r="I179" s="35">
        <v>2022</v>
      </c>
      <c r="J179" s="35">
        <v>2023</v>
      </c>
      <c r="K179" s="36" t="s">
        <v>656</v>
      </c>
    </row>
    <row r="180" spans="2:11" x14ac:dyDescent="0.3">
      <c r="B180" s="94" t="s">
        <v>1200</v>
      </c>
      <c r="C180" s="534" t="s">
        <v>1235</v>
      </c>
      <c r="D180" s="570"/>
      <c r="E180" s="562" t="s">
        <v>181</v>
      </c>
      <c r="F180" s="562"/>
      <c r="G180" s="107" t="s">
        <v>182</v>
      </c>
      <c r="H180" s="54">
        <v>0.41000410004100041</v>
      </c>
      <c r="I180" s="54">
        <v>1.3806706114398422</v>
      </c>
      <c r="J180" s="54">
        <v>2.2727272727272729</v>
      </c>
      <c r="K180" s="42" t="s">
        <v>948</v>
      </c>
    </row>
    <row r="181" spans="2:11" x14ac:dyDescent="0.3">
      <c r="B181" s="94" t="s">
        <v>1200</v>
      </c>
      <c r="C181" s="534"/>
      <c r="D181" s="570"/>
      <c r="E181" s="562" t="s">
        <v>183</v>
      </c>
      <c r="F181" s="562"/>
      <c r="G181" s="107" t="s">
        <v>182</v>
      </c>
      <c r="H181" s="111">
        <v>0</v>
      </c>
      <c r="I181" s="111">
        <v>0</v>
      </c>
      <c r="J181" s="111">
        <v>0</v>
      </c>
      <c r="K181" s="42" t="s">
        <v>948</v>
      </c>
    </row>
    <row r="182" spans="2:11" x14ac:dyDescent="0.3">
      <c r="B182" s="94" t="s">
        <v>1200</v>
      </c>
      <c r="C182" s="534"/>
      <c r="D182" s="570"/>
      <c r="E182" s="562" t="s">
        <v>184</v>
      </c>
      <c r="F182" s="562"/>
      <c r="G182" s="107" t="s">
        <v>182</v>
      </c>
      <c r="H182" s="54">
        <v>0.41000410004100041</v>
      </c>
      <c r="I182" s="54">
        <v>1.3806706114398422</v>
      </c>
      <c r="J182" s="54">
        <v>2.6515151515151514</v>
      </c>
      <c r="K182" s="42" t="s">
        <v>948</v>
      </c>
    </row>
    <row r="183" spans="2:11" x14ac:dyDescent="0.3">
      <c r="B183" s="94" t="s">
        <v>1200</v>
      </c>
      <c r="C183" s="736" t="s">
        <v>1234</v>
      </c>
      <c r="D183" s="737"/>
      <c r="E183" s="738" t="s">
        <v>416</v>
      </c>
      <c r="F183" s="739"/>
      <c r="G183" s="732" t="s">
        <v>723</v>
      </c>
      <c r="H183" s="740">
        <v>2</v>
      </c>
      <c r="I183" s="740">
        <v>7</v>
      </c>
      <c r="J183" s="740">
        <v>12</v>
      </c>
      <c r="K183" s="730"/>
    </row>
    <row r="184" spans="2:11" x14ac:dyDescent="0.3">
      <c r="B184" s="94" t="s">
        <v>1200</v>
      </c>
      <c r="C184" s="736"/>
      <c r="D184" s="737"/>
      <c r="E184" s="738" t="s">
        <v>417</v>
      </c>
      <c r="F184" s="739"/>
      <c r="G184" s="732" t="s">
        <v>723</v>
      </c>
      <c r="H184" s="740">
        <v>0</v>
      </c>
      <c r="I184" s="740">
        <v>0</v>
      </c>
      <c r="J184" s="740">
        <v>0</v>
      </c>
      <c r="K184" s="730"/>
    </row>
    <row r="185" spans="2:11" x14ac:dyDescent="0.3">
      <c r="B185" s="94" t="s">
        <v>1200</v>
      </c>
      <c r="C185" s="736"/>
      <c r="D185" s="737"/>
      <c r="E185" s="738" t="s">
        <v>418</v>
      </c>
      <c r="F185" s="739"/>
      <c r="G185" s="732" t="s">
        <v>723</v>
      </c>
      <c r="H185" s="740">
        <v>2</v>
      </c>
      <c r="I185" s="740">
        <v>7</v>
      </c>
      <c r="J185" s="740">
        <v>14</v>
      </c>
      <c r="K185" s="730"/>
    </row>
    <row r="186" spans="2:11" x14ac:dyDescent="0.3">
      <c r="B186" s="94" t="s">
        <v>1200</v>
      </c>
      <c r="C186" s="741" t="s">
        <v>1232</v>
      </c>
      <c r="D186" s="741"/>
      <c r="E186" s="742"/>
      <c r="F186" s="743"/>
      <c r="G186" s="744" t="s">
        <v>911</v>
      </c>
      <c r="H186" s="745">
        <v>4878000</v>
      </c>
      <c r="I186" s="745">
        <v>5070000</v>
      </c>
      <c r="J186" s="745">
        <v>5280000</v>
      </c>
      <c r="K186" s="746" t="s">
        <v>1236</v>
      </c>
    </row>
    <row r="187" spans="2:11" x14ac:dyDescent="0.3">
      <c r="B187" s="94" t="s">
        <v>1200</v>
      </c>
      <c r="C187" s="747"/>
      <c r="D187" s="747"/>
      <c r="E187" s="747"/>
      <c r="F187" s="747"/>
      <c r="G187" s="747"/>
      <c r="H187" s="747"/>
      <c r="I187" s="747"/>
      <c r="J187" s="747"/>
      <c r="K187" s="747"/>
    </row>
    <row r="188" spans="2:11" x14ac:dyDescent="0.3">
      <c r="B188" s="94" t="s">
        <v>1200</v>
      </c>
      <c r="C188" s="747" t="s">
        <v>313</v>
      </c>
      <c r="D188" s="729" t="s">
        <v>1237</v>
      </c>
      <c r="E188" s="747"/>
      <c r="F188" s="747"/>
      <c r="G188" s="747"/>
      <c r="H188" s="747"/>
      <c r="I188" s="747"/>
      <c r="J188" s="747"/>
      <c r="K188" s="748" t="s">
        <v>1136</v>
      </c>
    </row>
    <row r="189" spans="2:11" x14ac:dyDescent="0.3">
      <c r="B189" s="94" t="s">
        <v>1200</v>
      </c>
      <c r="C189" s="546" t="s">
        <v>657</v>
      </c>
      <c r="D189" s="546"/>
      <c r="E189" s="569"/>
      <c r="F189" s="569"/>
      <c r="G189" s="35" t="s">
        <v>644</v>
      </c>
      <c r="H189" s="35">
        <v>2021</v>
      </c>
      <c r="I189" s="35">
        <v>2022</v>
      </c>
      <c r="J189" s="35">
        <v>2023</v>
      </c>
      <c r="K189" s="36" t="s">
        <v>1</v>
      </c>
    </row>
    <row r="190" spans="2:11" x14ac:dyDescent="0.3">
      <c r="B190" s="94" t="s">
        <v>1200</v>
      </c>
      <c r="C190" s="535" t="s">
        <v>767</v>
      </c>
      <c r="D190" s="535"/>
      <c r="E190" s="535"/>
      <c r="F190" s="536"/>
      <c r="G190" s="40" t="s">
        <v>723</v>
      </c>
      <c r="H190" s="64" t="s">
        <v>182</v>
      </c>
      <c r="I190" s="64" t="s">
        <v>182</v>
      </c>
      <c r="J190" s="49">
        <v>0</v>
      </c>
      <c r="K190" s="42"/>
    </row>
    <row r="191" spans="2:11" x14ac:dyDescent="0.3">
      <c r="B191" s="94" t="s">
        <v>1200</v>
      </c>
      <c r="C191" s="629" t="s">
        <v>1196</v>
      </c>
      <c r="D191" s="629"/>
      <c r="E191" s="629"/>
      <c r="F191" s="626"/>
      <c r="G191" s="45" t="s">
        <v>654</v>
      </c>
      <c r="H191" s="62" t="s">
        <v>182</v>
      </c>
      <c r="I191" s="62" t="s">
        <v>182</v>
      </c>
      <c r="J191" s="51">
        <v>0</v>
      </c>
      <c r="K191" s="47"/>
    </row>
    <row r="192" spans="2:11" x14ac:dyDescent="0.3">
      <c r="B192" s="94" t="s">
        <v>1200</v>
      </c>
      <c r="C192" s="34"/>
      <c r="D192" s="34"/>
      <c r="E192" s="34"/>
      <c r="F192" s="34"/>
      <c r="G192" s="37"/>
      <c r="H192" s="187"/>
      <c r="I192" s="187"/>
      <c r="J192" s="34"/>
      <c r="K192" s="34"/>
    </row>
    <row r="193" spans="2:2" x14ac:dyDescent="0.3">
      <c r="B193" s="94" t="s">
        <v>1200</v>
      </c>
    </row>
  </sheetData>
  <sheetProtection algorithmName="SHA-512" hashValue="2GWs/BfaeHA2y4lHGv6P2ZX2gXekb4egffbl3l8HhWXmSjTb+6Z877mFloYvrkYlF9GkBte3LXzzM/z0gGg+aA==" saltValue="kunCeLacmZh/n88q150YtA==" spinCount="100000" sheet="1" objects="1" scenarios="1"/>
  <autoFilter ref="B5:K183" xr:uid="{00000000-0001-0000-02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31">
    <mergeCell ref="C12:F12"/>
    <mergeCell ref="C13:F13"/>
    <mergeCell ref="C14:F14"/>
    <mergeCell ref="C15:F15"/>
    <mergeCell ref="B2:K2"/>
    <mergeCell ref="B5:K5"/>
    <mergeCell ref="B6:D6"/>
    <mergeCell ref="C10:F10"/>
    <mergeCell ref="C11:F11"/>
    <mergeCell ref="C18:F18"/>
    <mergeCell ref="C19:F19"/>
    <mergeCell ref="C20:F20"/>
    <mergeCell ref="C21:F21"/>
    <mergeCell ref="C22:F22"/>
    <mergeCell ref="E59:F59"/>
    <mergeCell ref="C57:D59"/>
    <mergeCell ref="E57:F57"/>
    <mergeCell ref="E58:F58"/>
    <mergeCell ref="C27:F27"/>
    <mergeCell ref="C28:F28"/>
    <mergeCell ref="C29:F29"/>
    <mergeCell ref="C30:F30"/>
    <mergeCell ref="C33:F33"/>
    <mergeCell ref="C34:F34"/>
    <mergeCell ref="C23:F23"/>
    <mergeCell ref="C24:F24"/>
    <mergeCell ref="C71:F71"/>
    <mergeCell ref="C67:F67"/>
    <mergeCell ref="C68:F68"/>
    <mergeCell ref="C65:F65"/>
    <mergeCell ref="C61:F61"/>
    <mergeCell ref="C60:F60"/>
    <mergeCell ref="C55:F55"/>
    <mergeCell ref="C56:F56"/>
    <mergeCell ref="C35:F35"/>
    <mergeCell ref="C47:F47"/>
    <mergeCell ref="C48:D50"/>
    <mergeCell ref="C51:F51"/>
    <mergeCell ref="C66:F66"/>
    <mergeCell ref="C52:K52"/>
    <mergeCell ref="C62:K62"/>
    <mergeCell ref="C38:F38"/>
    <mergeCell ref="C39:F39"/>
    <mergeCell ref="C40:F40"/>
    <mergeCell ref="C80:F80"/>
    <mergeCell ref="C81:F81"/>
    <mergeCell ref="C84:F84"/>
    <mergeCell ref="C85:F85"/>
    <mergeCell ref="C86:F86"/>
    <mergeCell ref="C87:F87"/>
    <mergeCell ref="C72:F72"/>
    <mergeCell ref="C73:F73"/>
    <mergeCell ref="C76:F76"/>
    <mergeCell ref="C77:F77"/>
    <mergeCell ref="C78:F78"/>
    <mergeCell ref="C79:F79"/>
    <mergeCell ref="C96:F96"/>
    <mergeCell ref="C97:F97"/>
    <mergeCell ref="C100:F100"/>
    <mergeCell ref="C101:D107"/>
    <mergeCell ref="E101:F101"/>
    <mergeCell ref="E102:F102"/>
    <mergeCell ref="E103:F103"/>
    <mergeCell ref="E104:E107"/>
    <mergeCell ref="C88:F88"/>
    <mergeCell ref="C89:F89"/>
    <mergeCell ref="C90:F90"/>
    <mergeCell ref="C93:F93"/>
    <mergeCell ref="C94:F94"/>
    <mergeCell ref="C95:F95"/>
    <mergeCell ref="C124:F124"/>
    <mergeCell ref="C125:F125"/>
    <mergeCell ref="C108:D114"/>
    <mergeCell ref="E108:F108"/>
    <mergeCell ref="E109:F109"/>
    <mergeCell ref="E110:F110"/>
    <mergeCell ref="E111:E114"/>
    <mergeCell ref="C115:D121"/>
    <mergeCell ref="E115:F115"/>
    <mergeCell ref="E116:F116"/>
    <mergeCell ref="E117:F117"/>
    <mergeCell ref="E118:E121"/>
    <mergeCell ref="C156:F156"/>
    <mergeCell ref="C157:F157"/>
    <mergeCell ref="C158:D158"/>
    <mergeCell ref="E158:F158"/>
    <mergeCell ref="C145:D153"/>
    <mergeCell ref="E145:E147"/>
    <mergeCell ref="E148:E150"/>
    <mergeCell ref="E151:E153"/>
    <mergeCell ref="C132:F132"/>
    <mergeCell ref="C133:F133"/>
    <mergeCell ref="C134:D135"/>
    <mergeCell ref="E134:F134"/>
    <mergeCell ref="E135:F135"/>
    <mergeCell ref="C136:D144"/>
    <mergeCell ref="E136:E138"/>
    <mergeCell ref="E139:E141"/>
    <mergeCell ref="E142:E144"/>
    <mergeCell ref="C159:D159"/>
    <mergeCell ref="E159:F159"/>
    <mergeCell ref="C162:F162"/>
    <mergeCell ref="C163:F163"/>
    <mergeCell ref="C164:F164"/>
    <mergeCell ref="C171:D173"/>
    <mergeCell ref="E171:F171"/>
    <mergeCell ref="E172:F172"/>
    <mergeCell ref="E173:F173"/>
    <mergeCell ref="C179:F179"/>
    <mergeCell ref="E180:F180"/>
    <mergeCell ref="E181:F181"/>
    <mergeCell ref="E182:F182"/>
    <mergeCell ref="C180:D182"/>
    <mergeCell ref="E176:F176"/>
    <mergeCell ref="C167:F167"/>
    <mergeCell ref="C168:D170"/>
    <mergeCell ref="E168:F168"/>
    <mergeCell ref="E169:F169"/>
    <mergeCell ref="E170:F170"/>
    <mergeCell ref="C174:D176"/>
    <mergeCell ref="E174:F174"/>
    <mergeCell ref="E175:F175"/>
    <mergeCell ref="C183:D185"/>
    <mergeCell ref="E183:F183"/>
    <mergeCell ref="E184:F184"/>
    <mergeCell ref="E185:F185"/>
    <mergeCell ref="C186:D186"/>
    <mergeCell ref="E186:F186"/>
    <mergeCell ref="C189:F189"/>
    <mergeCell ref="C190:F190"/>
    <mergeCell ref="C191:F191"/>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D579-4C4E-46B3-80B0-2D284F480F7F}">
  <sheetPr>
    <tabColor theme="9" tint="-0.499984740745262"/>
  </sheetPr>
  <dimension ref="A1:D30"/>
  <sheetViews>
    <sheetView showGridLines="0" zoomScale="85" zoomScaleNormal="85" workbookViewId="0">
      <selection activeCell="B2" sqref="B2:C2"/>
    </sheetView>
  </sheetViews>
  <sheetFormatPr defaultColWidth="0" defaultRowHeight="16.5" zeroHeight="1" x14ac:dyDescent="0.3"/>
  <cols>
    <col min="1" max="1" width="4.375" customWidth="1"/>
    <col min="2" max="2" width="73.5" customWidth="1"/>
    <col min="3" max="3" width="139.25" customWidth="1"/>
    <col min="4" max="4" width="4.375" customWidth="1"/>
    <col min="5" max="16384" width="9" hidden="1"/>
  </cols>
  <sheetData>
    <row r="1" spans="2:3" ht="17.25" thickBot="1" x14ac:dyDescent="0.35"/>
    <row r="2" spans="2:3" ht="27" customHeight="1" thickTop="1" thickBot="1" x14ac:dyDescent="0.35">
      <c r="B2" s="641" t="s">
        <v>1192</v>
      </c>
      <c r="C2" s="641"/>
    </row>
    <row r="3" spans="2:3" ht="17.25" thickTop="1" x14ac:dyDescent="0.3"/>
    <row r="4" spans="2:3" x14ac:dyDescent="0.3">
      <c r="B4" s="521" t="s">
        <v>1167</v>
      </c>
      <c r="C4" s="205" t="s">
        <v>1168</v>
      </c>
    </row>
    <row r="5" spans="2:3" x14ac:dyDescent="0.3">
      <c r="B5" s="206" t="s">
        <v>1158</v>
      </c>
      <c r="C5" s="207" t="s">
        <v>1169</v>
      </c>
    </row>
    <row r="6" spans="2:3" x14ac:dyDescent="0.3">
      <c r="B6" s="206" t="s">
        <v>1159</v>
      </c>
      <c r="C6" s="207" t="s">
        <v>1170</v>
      </c>
    </row>
    <row r="7" spans="2:3" x14ac:dyDescent="0.3">
      <c r="B7" s="206" t="s">
        <v>1161</v>
      </c>
      <c r="C7" s="2" t="s">
        <v>1171</v>
      </c>
    </row>
    <row r="8" spans="2:3" x14ac:dyDescent="0.3">
      <c r="B8" s="206" t="s">
        <v>1162</v>
      </c>
      <c r="C8" s="522" t="s">
        <v>1172</v>
      </c>
    </row>
    <row r="9" spans="2:3" ht="33" x14ac:dyDescent="0.3">
      <c r="B9" s="206" t="s">
        <v>777</v>
      </c>
      <c r="C9" s="208" t="s">
        <v>1173</v>
      </c>
    </row>
    <row r="10" spans="2:3" x14ac:dyDescent="0.3">
      <c r="B10" s="206" t="s">
        <v>1163</v>
      </c>
      <c r="C10" s="522" t="s">
        <v>1172</v>
      </c>
    </row>
    <row r="11" spans="2:3" x14ac:dyDescent="0.3">
      <c r="B11" s="206" t="s">
        <v>793</v>
      </c>
      <c r="C11" s="2" t="s">
        <v>1174</v>
      </c>
    </row>
    <row r="12" spans="2:3" x14ac:dyDescent="0.3">
      <c r="B12" s="206" t="s">
        <v>1164</v>
      </c>
      <c r="C12" s="2" t="s">
        <v>1108</v>
      </c>
    </row>
    <row r="13" spans="2:3" x14ac:dyDescent="0.3">
      <c r="B13" s="206" t="s">
        <v>811</v>
      </c>
      <c r="C13" s="2" t="s">
        <v>1175</v>
      </c>
    </row>
    <row r="14" spans="2:3" x14ac:dyDescent="0.3">
      <c r="B14" s="206" t="s">
        <v>812</v>
      </c>
      <c r="C14" s="2" t="s">
        <v>1180</v>
      </c>
    </row>
    <row r="15" spans="2:3" x14ac:dyDescent="0.3">
      <c r="B15" s="206" t="s">
        <v>814</v>
      </c>
      <c r="C15" s="2" t="s">
        <v>1176</v>
      </c>
    </row>
    <row r="16" spans="2:3" x14ac:dyDescent="0.3">
      <c r="B16" s="84" t="s">
        <v>1223</v>
      </c>
      <c r="C16" s="2" t="s">
        <v>1177</v>
      </c>
    </row>
    <row r="17" spans="2:3" x14ac:dyDescent="0.3">
      <c r="B17" s="206" t="s">
        <v>875</v>
      </c>
      <c r="C17" s="208" t="s">
        <v>1178</v>
      </c>
    </row>
    <row r="18" spans="2:3" x14ac:dyDescent="0.3">
      <c r="B18" s="206" t="s">
        <v>876</v>
      </c>
      <c r="C18" s="2" t="s">
        <v>1179</v>
      </c>
    </row>
    <row r="19" spans="2:3" ht="82.5" x14ac:dyDescent="0.3">
      <c r="B19" s="206" t="s">
        <v>1165</v>
      </c>
      <c r="C19" s="208" t="s">
        <v>1181</v>
      </c>
    </row>
    <row r="20" spans="2:3" ht="49.5" x14ac:dyDescent="0.3">
      <c r="B20" s="206" t="s">
        <v>1166</v>
      </c>
      <c r="C20" s="208" t="s">
        <v>1182</v>
      </c>
    </row>
    <row r="21" spans="2:3" x14ac:dyDescent="0.3">
      <c r="B21" s="206" t="s">
        <v>891</v>
      </c>
      <c r="C21" s="2" t="s">
        <v>1183</v>
      </c>
    </row>
    <row r="22" spans="2:3" x14ac:dyDescent="0.3">
      <c r="B22" s="206" t="s">
        <v>921</v>
      </c>
      <c r="C22" s="2" t="s">
        <v>1184</v>
      </c>
    </row>
    <row r="23" spans="2:3" x14ac:dyDescent="0.3">
      <c r="B23" s="206" t="s">
        <v>933</v>
      </c>
      <c r="C23" s="2" t="s">
        <v>1185</v>
      </c>
    </row>
    <row r="24" spans="2:3" x14ac:dyDescent="0.3">
      <c r="B24" s="206" t="s">
        <v>934</v>
      </c>
      <c r="C24" s="2" t="s">
        <v>1186</v>
      </c>
    </row>
    <row r="25" spans="2:3" x14ac:dyDescent="0.3">
      <c r="B25" s="206" t="s">
        <v>935</v>
      </c>
      <c r="C25" s="2" t="s">
        <v>1187</v>
      </c>
    </row>
    <row r="26" spans="2:3" x14ac:dyDescent="0.3">
      <c r="B26" s="206" t="s">
        <v>416</v>
      </c>
      <c r="C26" s="2" t="s">
        <v>1189</v>
      </c>
    </row>
    <row r="27" spans="2:3" x14ac:dyDescent="0.3">
      <c r="B27" s="206" t="s">
        <v>418</v>
      </c>
      <c r="C27" s="2" t="s">
        <v>1190</v>
      </c>
    </row>
    <row r="28" spans="2:3" x14ac:dyDescent="0.3">
      <c r="B28" s="206" t="s">
        <v>417</v>
      </c>
      <c r="C28" s="2" t="s">
        <v>1188</v>
      </c>
    </row>
    <row r="29" spans="2:3" x14ac:dyDescent="0.3">
      <c r="B29" s="209" t="s">
        <v>944</v>
      </c>
      <c r="C29" s="3" t="s">
        <v>1191</v>
      </c>
    </row>
    <row r="30" spans="2:3" x14ac:dyDescent="0.3">
      <c r="C30" s="203"/>
    </row>
  </sheetData>
  <sheetProtection algorithmName="SHA-512" hashValue="KY0xPCM50aPMkw7VSjgbqfgX8VmtZrXEkiuY7vVCVUEcyJ90FCgk8tfmqVnG2KzbSO2lymACHmq80Ol2JJa86w==" saltValue="ahrbk1Bn8SyWhFszsPapBA==" spinCount="100000" sheet="1" objects="1" scenarios="1"/>
  <mergeCells count="1">
    <mergeCell ref="B2:C2"/>
  </mergeCells>
  <phoneticPr fontId="1"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6325-5DE6-4EA6-BCB8-3F96873DE100}">
  <dimension ref="A1"/>
  <sheetViews>
    <sheetView workbookViewId="0">
      <selection activeCell="L34" sqref="L34"/>
    </sheetView>
  </sheetViews>
  <sheetFormatPr defaultRowHeight="16.5" x14ac:dyDescent="0.3"/>
  <sheetData/>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AB4FE-441D-4202-A9EA-39357A467C8F}">
  <sheetPr>
    <tabColor theme="9" tint="0.39997558519241921"/>
  </sheetPr>
  <dimension ref="C5:AK71"/>
  <sheetViews>
    <sheetView topLeftCell="Y43" workbookViewId="0">
      <selection activeCell="L34" sqref="L34"/>
    </sheetView>
  </sheetViews>
  <sheetFormatPr defaultRowHeight="16.5" x14ac:dyDescent="0.3"/>
  <cols>
    <col min="3" max="3" width="16.5" bestFit="1" customWidth="1"/>
    <col min="5" max="5" width="29.75" customWidth="1"/>
    <col min="7" max="7" width="11.5" bestFit="1" customWidth="1"/>
    <col min="8" max="9" width="10.125" bestFit="1" customWidth="1"/>
  </cols>
  <sheetData>
    <row r="5" spans="3:25" x14ac:dyDescent="0.3">
      <c r="C5" s="210" t="s">
        <v>147</v>
      </c>
    </row>
    <row r="6" spans="3:25" x14ac:dyDescent="0.3">
      <c r="D6" t="s">
        <v>425</v>
      </c>
      <c r="G6" t="s">
        <v>426</v>
      </c>
      <c r="J6" t="s">
        <v>427</v>
      </c>
      <c r="M6" t="s">
        <v>428</v>
      </c>
      <c r="P6" t="s">
        <v>429</v>
      </c>
      <c r="S6" t="s">
        <v>430</v>
      </c>
      <c r="W6" t="s">
        <v>469</v>
      </c>
    </row>
    <row r="7" spans="3:25" x14ac:dyDescent="0.3">
      <c r="D7" s="210">
        <v>2021</v>
      </c>
      <c r="E7" s="210">
        <v>2022</v>
      </c>
      <c r="F7" s="210">
        <v>2023</v>
      </c>
      <c r="G7" s="210">
        <v>2021</v>
      </c>
      <c r="H7" s="210">
        <v>2022</v>
      </c>
      <c r="I7" s="210">
        <v>2023</v>
      </c>
      <c r="J7" s="210">
        <v>2021</v>
      </c>
      <c r="K7" s="210">
        <v>2022</v>
      </c>
      <c r="L7" s="210">
        <v>2023</v>
      </c>
      <c r="M7" s="210">
        <v>2021</v>
      </c>
      <c r="N7" s="210">
        <v>2022</v>
      </c>
      <c r="O7" s="210">
        <v>2023</v>
      </c>
      <c r="P7" s="210">
        <v>2021</v>
      </c>
      <c r="Q7" s="210">
        <v>2022</v>
      </c>
      <c r="R7" s="210">
        <v>2023</v>
      </c>
      <c r="S7" s="210">
        <v>2021</v>
      </c>
      <c r="T7" s="210">
        <v>2022</v>
      </c>
      <c r="U7" s="210">
        <v>2023</v>
      </c>
      <c r="W7" s="210">
        <v>2021</v>
      </c>
      <c r="X7" s="210">
        <v>2022</v>
      </c>
      <c r="Y7" s="210">
        <v>2023</v>
      </c>
    </row>
    <row r="8" spans="3:25" x14ac:dyDescent="0.3">
      <c r="C8" t="s">
        <v>422</v>
      </c>
      <c r="D8">
        <v>60</v>
      </c>
      <c r="E8">
        <v>80</v>
      </c>
      <c r="F8">
        <v>95</v>
      </c>
      <c r="G8">
        <v>14</v>
      </c>
      <c r="H8">
        <v>38</v>
      </c>
      <c r="I8">
        <v>15</v>
      </c>
      <c r="J8">
        <v>13</v>
      </c>
      <c r="K8">
        <v>6</v>
      </c>
      <c r="L8">
        <v>11</v>
      </c>
      <c r="M8">
        <v>4</v>
      </c>
      <c r="N8">
        <v>8</v>
      </c>
      <c r="O8">
        <v>6</v>
      </c>
      <c r="P8">
        <v>105</v>
      </c>
      <c r="Q8">
        <v>105</v>
      </c>
      <c r="R8">
        <v>94</v>
      </c>
      <c r="S8">
        <v>175</v>
      </c>
      <c r="T8">
        <v>108</v>
      </c>
      <c r="U8">
        <v>2</v>
      </c>
      <c r="W8">
        <f>SUM(D8,G8,J8,M8,P8,S8)</f>
        <v>371</v>
      </c>
      <c r="X8">
        <f t="shared" ref="X8:X9" si="0">SUM(E8,H8,K8,N8,Q8,T8)</f>
        <v>345</v>
      </c>
      <c r="Y8">
        <f t="shared" ref="Y8:Y9" si="1">SUM(F8,I8,L8,O8,R8,U8)</f>
        <v>223</v>
      </c>
    </row>
    <row r="9" spans="3:25" x14ac:dyDescent="0.3">
      <c r="C9" t="s">
        <v>423</v>
      </c>
      <c r="D9">
        <v>28</v>
      </c>
      <c r="E9">
        <v>44</v>
      </c>
      <c r="F9">
        <v>65</v>
      </c>
      <c r="G9">
        <v>5</v>
      </c>
      <c r="H9">
        <v>18</v>
      </c>
      <c r="I9">
        <v>13</v>
      </c>
      <c r="J9">
        <v>13</v>
      </c>
      <c r="K9">
        <v>6</v>
      </c>
      <c r="L9">
        <v>6</v>
      </c>
      <c r="M9">
        <v>2</v>
      </c>
      <c r="N9">
        <v>6</v>
      </c>
      <c r="O9">
        <v>6</v>
      </c>
      <c r="P9">
        <v>102</v>
      </c>
      <c r="Q9">
        <v>102</v>
      </c>
      <c r="R9">
        <v>92</v>
      </c>
      <c r="S9">
        <v>16</v>
      </c>
      <c r="T9">
        <v>5</v>
      </c>
      <c r="U9">
        <v>1</v>
      </c>
      <c r="W9">
        <f t="shared" ref="W9" si="2">SUM(D9,G9,J9,M9,P9,S9)</f>
        <v>166</v>
      </c>
      <c r="X9">
        <f t="shared" si="0"/>
        <v>181</v>
      </c>
      <c r="Y9">
        <f t="shared" si="1"/>
        <v>183</v>
      </c>
    </row>
    <row r="14" spans="3:25" x14ac:dyDescent="0.3">
      <c r="C14" s="210" t="s">
        <v>461</v>
      </c>
    </row>
    <row r="15" spans="3:25" x14ac:dyDescent="0.3">
      <c r="D15" t="s">
        <v>462</v>
      </c>
      <c r="E15" t="s">
        <v>448</v>
      </c>
      <c r="F15" t="s">
        <v>427</v>
      </c>
      <c r="G15" t="s">
        <v>428</v>
      </c>
      <c r="H15" t="s">
        <v>429</v>
      </c>
      <c r="I15" t="s">
        <v>430</v>
      </c>
    </row>
    <row r="16" spans="3:25" x14ac:dyDescent="0.3">
      <c r="C16" t="s">
        <v>460</v>
      </c>
      <c r="D16" t="s">
        <v>463</v>
      </c>
      <c r="E16" t="s">
        <v>463</v>
      </c>
      <c r="F16" s="236" t="s">
        <v>463</v>
      </c>
      <c r="K16" t="s">
        <v>346</v>
      </c>
      <c r="L16" s="133">
        <v>2</v>
      </c>
      <c r="M16" t="s">
        <v>466</v>
      </c>
      <c r="N16" s="133">
        <v>3</v>
      </c>
      <c r="O16" t="s">
        <v>467</v>
      </c>
      <c r="P16" s="133">
        <v>3</v>
      </c>
    </row>
    <row r="17" spans="3:29" x14ac:dyDescent="0.3">
      <c r="C17" t="s">
        <v>221</v>
      </c>
      <c r="D17" t="s">
        <v>463</v>
      </c>
      <c r="F17" s="236" t="s">
        <v>463</v>
      </c>
      <c r="K17" t="s">
        <v>345</v>
      </c>
      <c r="L17" s="133">
        <v>1</v>
      </c>
    </row>
    <row r="18" spans="3:29" ht="18.75" customHeight="1" x14ac:dyDescent="0.3"/>
    <row r="19" spans="3:29" x14ac:dyDescent="0.3">
      <c r="C19" s="210" t="s">
        <v>464</v>
      </c>
    </row>
    <row r="20" spans="3:29" x14ac:dyDescent="0.3">
      <c r="D20" t="s">
        <v>462</v>
      </c>
      <c r="E20" t="s">
        <v>448</v>
      </c>
      <c r="F20" t="s">
        <v>427</v>
      </c>
      <c r="G20" t="s">
        <v>428</v>
      </c>
      <c r="H20" t="s">
        <v>429</v>
      </c>
      <c r="I20" t="s">
        <v>430</v>
      </c>
      <c r="K20" t="s">
        <v>346</v>
      </c>
      <c r="L20" s="133">
        <v>2</v>
      </c>
      <c r="M20" t="s">
        <v>466</v>
      </c>
      <c r="N20" s="133">
        <v>3</v>
      </c>
      <c r="O20" t="s">
        <v>467</v>
      </c>
      <c r="P20" s="133">
        <v>3</v>
      </c>
    </row>
    <row r="21" spans="3:29" x14ac:dyDescent="0.3">
      <c r="C21" t="s">
        <v>460</v>
      </c>
      <c r="D21" t="s">
        <v>463</v>
      </c>
      <c r="E21" t="s">
        <v>463</v>
      </c>
      <c r="F21" s="236" t="s">
        <v>463</v>
      </c>
      <c r="K21" t="s">
        <v>345</v>
      </c>
      <c r="L21" s="133">
        <v>1</v>
      </c>
    </row>
    <row r="22" spans="3:29" x14ac:dyDescent="0.3">
      <c r="C22" t="s">
        <v>221</v>
      </c>
      <c r="D22" t="s">
        <v>463</v>
      </c>
      <c r="F22" s="236" t="s">
        <v>463</v>
      </c>
    </row>
    <row r="23" spans="3:29" x14ac:dyDescent="0.3">
      <c r="F23" s="236"/>
    </row>
    <row r="24" spans="3:29" x14ac:dyDescent="0.3">
      <c r="C24" s="210" t="s">
        <v>465</v>
      </c>
    </row>
    <row r="25" spans="3:29" x14ac:dyDescent="0.3">
      <c r="D25" t="s">
        <v>462</v>
      </c>
      <c r="E25" t="s">
        <v>448</v>
      </c>
      <c r="F25" t="s">
        <v>427</v>
      </c>
      <c r="G25" t="s">
        <v>428</v>
      </c>
      <c r="H25" t="s">
        <v>429</v>
      </c>
      <c r="I25" t="s">
        <v>430</v>
      </c>
    </row>
    <row r="26" spans="3:29" x14ac:dyDescent="0.3">
      <c r="C26" t="s">
        <v>460</v>
      </c>
      <c r="D26" t="s">
        <v>463</v>
      </c>
      <c r="E26" t="s">
        <v>463</v>
      </c>
      <c r="F26" s="236" t="s">
        <v>463</v>
      </c>
      <c r="I26" t="s">
        <v>463</v>
      </c>
      <c r="K26" t="s">
        <v>346</v>
      </c>
      <c r="L26" s="133">
        <v>3</v>
      </c>
      <c r="M26" t="s">
        <v>466</v>
      </c>
      <c r="N26" s="133">
        <v>6</v>
      </c>
      <c r="O26" t="s">
        <v>468</v>
      </c>
      <c r="P26" s="133">
        <v>6</v>
      </c>
    </row>
    <row r="27" spans="3:29" x14ac:dyDescent="0.3">
      <c r="C27" t="s">
        <v>221</v>
      </c>
      <c r="D27" t="s">
        <v>463</v>
      </c>
      <c r="E27" t="s">
        <v>463</v>
      </c>
      <c r="F27" s="236" t="s">
        <v>463</v>
      </c>
      <c r="H27" t="s">
        <v>463</v>
      </c>
      <c r="K27" t="s">
        <v>345</v>
      </c>
      <c r="L27" s="133">
        <v>3</v>
      </c>
    </row>
    <row r="29" spans="3:29" x14ac:dyDescent="0.3">
      <c r="C29" t="s">
        <v>448</v>
      </c>
      <c r="J29" t="s">
        <v>429</v>
      </c>
      <c r="Q29" t="s">
        <v>427</v>
      </c>
      <c r="X29" t="s">
        <v>428</v>
      </c>
    </row>
    <row r="30" spans="3:29" ht="24" x14ac:dyDescent="0.3">
      <c r="C30" s="642" t="s">
        <v>431</v>
      </c>
      <c r="D30" s="642" t="s">
        <v>432</v>
      </c>
      <c r="E30" s="642" t="s">
        <v>433</v>
      </c>
      <c r="F30" s="644" t="s">
        <v>120</v>
      </c>
      <c r="G30" s="211" t="s">
        <v>434</v>
      </c>
      <c r="H30" s="211" t="s">
        <v>435</v>
      </c>
      <c r="J30" s="211" t="s">
        <v>431</v>
      </c>
      <c r="K30" s="211" t="s">
        <v>432</v>
      </c>
      <c r="L30" s="211" t="s">
        <v>433</v>
      </c>
      <c r="M30" s="212" t="s">
        <v>120</v>
      </c>
      <c r="N30" s="211" t="s">
        <v>434</v>
      </c>
      <c r="O30" s="211" t="s">
        <v>435</v>
      </c>
      <c r="Q30" s="211" t="s">
        <v>431</v>
      </c>
      <c r="R30" s="211" t="s">
        <v>432</v>
      </c>
      <c r="S30" s="211" t="s">
        <v>433</v>
      </c>
      <c r="T30" s="212" t="s">
        <v>120</v>
      </c>
      <c r="U30" s="211" t="s">
        <v>434</v>
      </c>
      <c r="V30" s="211" t="s">
        <v>435</v>
      </c>
      <c r="X30" s="211" t="s">
        <v>431</v>
      </c>
      <c r="Y30" s="211" t="s">
        <v>432</v>
      </c>
      <c r="Z30" s="211" t="s">
        <v>433</v>
      </c>
      <c r="AA30" s="212" t="s">
        <v>120</v>
      </c>
      <c r="AB30" s="211" t="s">
        <v>434</v>
      </c>
      <c r="AC30" s="211" t="s">
        <v>435</v>
      </c>
    </row>
    <row r="31" spans="3:29" ht="36" x14ac:dyDescent="0.3">
      <c r="C31" s="643"/>
      <c r="D31" s="643"/>
      <c r="E31" s="643"/>
      <c r="F31" s="645"/>
      <c r="G31" s="213" t="s">
        <v>436</v>
      </c>
      <c r="H31" s="213" t="s">
        <v>437</v>
      </c>
      <c r="J31" s="213"/>
      <c r="K31" s="213"/>
      <c r="L31" s="213"/>
      <c r="M31" s="214"/>
      <c r="N31" s="213" t="s">
        <v>436</v>
      </c>
      <c r="O31" s="213" t="s">
        <v>437</v>
      </c>
      <c r="Q31" s="213"/>
      <c r="R31" s="213"/>
      <c r="S31" s="213"/>
      <c r="T31" s="214"/>
      <c r="U31" s="213" t="s">
        <v>436</v>
      </c>
      <c r="V31" s="213" t="s">
        <v>437</v>
      </c>
      <c r="X31" s="213"/>
      <c r="Y31" s="213"/>
      <c r="Z31" s="213"/>
      <c r="AA31" s="214"/>
      <c r="AB31" s="213" t="s">
        <v>436</v>
      </c>
      <c r="AC31" s="213" t="s">
        <v>437</v>
      </c>
    </row>
    <row r="32" spans="3:29" ht="96" x14ac:dyDescent="0.3">
      <c r="C32" s="215" t="s">
        <v>438</v>
      </c>
      <c r="D32" s="237" t="s">
        <v>439</v>
      </c>
      <c r="E32" s="216" t="s">
        <v>440</v>
      </c>
      <c r="F32" s="217" t="s">
        <v>441</v>
      </c>
      <c r="G32" s="218" t="s">
        <v>127</v>
      </c>
      <c r="H32" s="218" t="s">
        <v>130</v>
      </c>
      <c r="J32" s="215" t="s">
        <v>443</v>
      </c>
      <c r="K32" s="230" t="s">
        <v>450</v>
      </c>
      <c r="L32" s="230" t="s">
        <v>451</v>
      </c>
      <c r="M32" s="231" t="s">
        <v>446</v>
      </c>
      <c r="N32" s="232" t="s">
        <v>127</v>
      </c>
      <c r="O32" s="232" t="s">
        <v>130</v>
      </c>
      <c r="Q32" s="215" t="s">
        <v>438</v>
      </c>
      <c r="R32" s="239" t="s">
        <v>450</v>
      </c>
      <c r="S32" s="233" t="s">
        <v>452</v>
      </c>
      <c r="T32" s="234" t="s">
        <v>446</v>
      </c>
      <c r="U32" s="233" t="s">
        <v>127</v>
      </c>
      <c r="V32" s="233" t="s">
        <v>130</v>
      </c>
      <c r="X32" s="215" t="s">
        <v>438</v>
      </c>
      <c r="Y32" s="230" t="s">
        <v>456</v>
      </c>
      <c r="Z32" s="230" t="s">
        <v>457</v>
      </c>
      <c r="AA32" s="225" t="s">
        <v>446</v>
      </c>
      <c r="AB32" s="226" t="s">
        <v>128</v>
      </c>
      <c r="AC32" s="226" t="s">
        <v>449</v>
      </c>
    </row>
    <row r="33" spans="3:29" ht="84" x14ac:dyDescent="0.3">
      <c r="C33" s="219" t="s">
        <v>442</v>
      </c>
      <c r="D33" s="240" t="s">
        <v>439</v>
      </c>
      <c r="E33" s="240" t="s">
        <v>440</v>
      </c>
      <c r="F33" s="241" t="s">
        <v>441</v>
      </c>
      <c r="G33" s="242" t="s">
        <v>127</v>
      </c>
      <c r="H33" s="242" t="s">
        <v>130</v>
      </c>
      <c r="Q33" s="235" t="s">
        <v>453</v>
      </c>
      <c r="R33" s="238" t="s">
        <v>439</v>
      </c>
      <c r="S33" s="229" t="s">
        <v>452</v>
      </c>
      <c r="T33" s="229" t="s">
        <v>441</v>
      </c>
      <c r="U33" s="229" t="s">
        <v>127</v>
      </c>
      <c r="V33" s="229" t="s">
        <v>130</v>
      </c>
      <c r="X33" s="227"/>
      <c r="Y33" s="228" t="s">
        <v>458</v>
      </c>
      <c r="Z33" s="228" t="s">
        <v>459</v>
      </c>
      <c r="AA33" s="229" t="s">
        <v>446</v>
      </c>
      <c r="AB33" s="229" t="s">
        <v>128</v>
      </c>
      <c r="AC33" s="229"/>
    </row>
    <row r="34" spans="3:29" ht="96" x14ac:dyDescent="0.3">
      <c r="C34" s="646" t="s">
        <v>443</v>
      </c>
      <c r="D34" s="220" t="s">
        <v>444</v>
      </c>
      <c r="E34" s="220" t="s">
        <v>445</v>
      </c>
      <c r="F34" s="221" t="s">
        <v>446</v>
      </c>
      <c r="G34" s="222" t="s">
        <v>127</v>
      </c>
      <c r="H34" s="222" t="s">
        <v>130</v>
      </c>
      <c r="Q34" s="215" t="s">
        <v>442</v>
      </c>
      <c r="R34" s="243" t="s">
        <v>454</v>
      </c>
      <c r="S34" s="243" t="s">
        <v>424</v>
      </c>
      <c r="T34" s="244" t="s">
        <v>446</v>
      </c>
      <c r="U34" s="243" t="s">
        <v>127</v>
      </c>
      <c r="V34" s="243" t="s">
        <v>130</v>
      </c>
      <c r="X34" s="215" t="s">
        <v>442</v>
      </c>
      <c r="Y34" s="230" t="s">
        <v>456</v>
      </c>
      <c r="Z34" s="230" t="s">
        <v>457</v>
      </c>
      <c r="AA34" s="231" t="s">
        <v>446</v>
      </c>
      <c r="AB34" s="232" t="s">
        <v>128</v>
      </c>
      <c r="AC34" s="232"/>
    </row>
    <row r="35" spans="3:29" ht="84" x14ac:dyDescent="0.3">
      <c r="C35" s="647"/>
      <c r="D35" s="223" t="s">
        <v>439</v>
      </c>
      <c r="E35" s="223" t="s">
        <v>447</v>
      </c>
      <c r="F35" s="224" t="s">
        <v>441</v>
      </c>
      <c r="G35" s="224" t="s">
        <v>127</v>
      </c>
      <c r="H35" s="224" t="s">
        <v>130</v>
      </c>
      <c r="Q35" s="235" t="s">
        <v>453</v>
      </c>
      <c r="R35" s="238" t="s">
        <v>455</v>
      </c>
      <c r="S35" s="238" t="s">
        <v>424</v>
      </c>
      <c r="T35" s="238" t="s">
        <v>441</v>
      </c>
      <c r="U35" s="238" t="s">
        <v>127</v>
      </c>
      <c r="V35" s="238" t="s">
        <v>130</v>
      </c>
      <c r="X35" s="227"/>
      <c r="Y35" s="228" t="s">
        <v>458</v>
      </c>
      <c r="Z35" s="228" t="s">
        <v>459</v>
      </c>
      <c r="AA35" s="229" t="s">
        <v>446</v>
      </c>
      <c r="AB35" s="229" t="s">
        <v>128</v>
      </c>
      <c r="AC35" s="229"/>
    </row>
    <row r="36" spans="3:29" ht="96" x14ac:dyDescent="0.3">
      <c r="Q36" s="215" t="s">
        <v>443</v>
      </c>
      <c r="R36" s="232" t="s">
        <v>454</v>
      </c>
      <c r="S36" s="232" t="s">
        <v>424</v>
      </c>
      <c r="T36" s="231" t="s">
        <v>446</v>
      </c>
      <c r="U36" s="232" t="s">
        <v>127</v>
      </c>
      <c r="V36" s="232" t="s">
        <v>130</v>
      </c>
      <c r="X36" s="215" t="s">
        <v>443</v>
      </c>
      <c r="Y36" s="230" t="s">
        <v>456</v>
      </c>
      <c r="Z36" s="230" t="s">
        <v>457</v>
      </c>
      <c r="AA36" s="231" t="s">
        <v>446</v>
      </c>
      <c r="AB36" s="232" t="s">
        <v>128</v>
      </c>
      <c r="AC36" s="232"/>
    </row>
    <row r="37" spans="3:29" ht="84" x14ac:dyDescent="0.3">
      <c r="Q37" s="235" t="s">
        <v>453</v>
      </c>
      <c r="R37" s="229" t="s">
        <v>455</v>
      </c>
      <c r="S37" s="229" t="s">
        <v>424</v>
      </c>
      <c r="T37" s="229" t="s">
        <v>441</v>
      </c>
      <c r="U37" s="229" t="s">
        <v>127</v>
      </c>
      <c r="V37" s="229" t="s">
        <v>130</v>
      </c>
      <c r="X37" s="227"/>
      <c r="Y37" s="228" t="s">
        <v>458</v>
      </c>
      <c r="Z37" s="228" t="s">
        <v>459</v>
      </c>
      <c r="AA37" s="229" t="s">
        <v>446</v>
      </c>
      <c r="AB37" s="229" t="s">
        <v>128</v>
      </c>
      <c r="AC37" s="229"/>
    </row>
    <row r="40" spans="3:29" x14ac:dyDescent="0.3">
      <c r="C40" t="s">
        <v>188</v>
      </c>
    </row>
    <row r="49" spans="4:37" s="210" customFormat="1" x14ac:dyDescent="0.3">
      <c r="D49" s="210" t="s">
        <v>470</v>
      </c>
      <c r="K49" s="210" t="s">
        <v>448</v>
      </c>
      <c r="R49" s="210" t="s">
        <v>427</v>
      </c>
      <c r="Y49" s="210" t="s">
        <v>428</v>
      </c>
      <c r="AF49" s="210" t="s">
        <v>429</v>
      </c>
    </row>
    <row r="50" spans="4:37" x14ac:dyDescent="0.3">
      <c r="G50">
        <v>2021</v>
      </c>
      <c r="H50">
        <v>2022</v>
      </c>
      <c r="I50">
        <v>2023</v>
      </c>
      <c r="N50">
        <v>2021</v>
      </c>
      <c r="O50">
        <v>2022</v>
      </c>
      <c r="P50">
        <v>2023</v>
      </c>
      <c r="U50">
        <v>2021</v>
      </c>
      <c r="V50">
        <v>2022</v>
      </c>
      <c r="W50">
        <v>2023</v>
      </c>
      <c r="AB50">
        <v>2021</v>
      </c>
      <c r="AC50">
        <v>2022</v>
      </c>
      <c r="AD50">
        <v>2023</v>
      </c>
      <c r="AI50">
        <v>2021</v>
      </c>
      <c r="AJ50">
        <v>2022</v>
      </c>
      <c r="AK50">
        <v>2023</v>
      </c>
    </row>
    <row r="51" spans="4:37" ht="17.25" x14ac:dyDescent="0.3">
      <c r="D51" t="s">
        <v>472</v>
      </c>
      <c r="F51" t="s">
        <v>471</v>
      </c>
      <c r="G51">
        <v>0</v>
      </c>
      <c r="H51">
        <v>0</v>
      </c>
      <c r="I51">
        <v>4</v>
      </c>
      <c r="K51" t="s">
        <v>472</v>
      </c>
      <c r="M51" t="s">
        <v>471</v>
      </c>
      <c r="N51">
        <v>0</v>
      </c>
      <c r="O51">
        <v>0</v>
      </c>
      <c r="P51">
        <v>3</v>
      </c>
      <c r="R51" t="s">
        <v>472</v>
      </c>
      <c r="T51" t="s">
        <v>471</v>
      </c>
      <c r="U51">
        <v>0</v>
      </c>
      <c r="V51">
        <v>0</v>
      </c>
      <c r="W51">
        <v>0</v>
      </c>
      <c r="Y51" t="s">
        <v>472</v>
      </c>
      <c r="AA51" t="s">
        <v>471</v>
      </c>
      <c r="AB51">
        <v>0</v>
      </c>
      <c r="AC51">
        <v>2</v>
      </c>
      <c r="AD51">
        <v>0</v>
      </c>
      <c r="AF51" t="s">
        <v>472</v>
      </c>
      <c r="AG51" s="246"/>
      <c r="AH51" s="247" t="s">
        <v>471</v>
      </c>
      <c r="AI51" s="251">
        <v>2</v>
      </c>
      <c r="AJ51" s="252">
        <v>5</v>
      </c>
      <c r="AK51" s="253">
        <v>5</v>
      </c>
    </row>
    <row r="52" spans="4:37" ht="17.25" x14ac:dyDescent="0.3">
      <c r="D52" t="s">
        <v>473</v>
      </c>
      <c r="F52" t="s">
        <v>471</v>
      </c>
      <c r="G52">
        <v>0</v>
      </c>
      <c r="H52">
        <v>0</v>
      </c>
      <c r="I52">
        <v>0</v>
      </c>
      <c r="K52" t="s">
        <v>473</v>
      </c>
      <c r="M52" t="s">
        <v>471</v>
      </c>
      <c r="N52">
        <v>0</v>
      </c>
      <c r="O52">
        <v>0</v>
      </c>
      <c r="P52">
        <v>0</v>
      </c>
      <c r="R52" t="s">
        <v>473</v>
      </c>
      <c r="T52" t="s">
        <v>471</v>
      </c>
      <c r="U52">
        <v>0</v>
      </c>
      <c r="V52">
        <v>0</v>
      </c>
      <c r="W52">
        <v>0</v>
      </c>
      <c r="Y52" t="s">
        <v>473</v>
      </c>
      <c r="AA52" t="s">
        <v>471</v>
      </c>
      <c r="AB52">
        <v>0</v>
      </c>
      <c r="AC52">
        <v>0</v>
      </c>
      <c r="AD52">
        <v>0</v>
      </c>
      <c r="AF52" t="s">
        <v>473</v>
      </c>
      <c r="AG52" s="246"/>
      <c r="AH52" s="247" t="s">
        <v>471</v>
      </c>
      <c r="AI52" s="251">
        <v>0</v>
      </c>
      <c r="AJ52" s="252">
        <v>0</v>
      </c>
      <c r="AK52" s="253">
        <v>0</v>
      </c>
    </row>
    <row r="53" spans="4:37" ht="17.25" x14ac:dyDescent="0.3">
      <c r="D53" t="s">
        <v>474</v>
      </c>
      <c r="F53" t="s">
        <v>471</v>
      </c>
      <c r="G53">
        <v>0</v>
      </c>
      <c r="H53">
        <v>0</v>
      </c>
      <c r="I53">
        <v>6</v>
      </c>
      <c r="K53" t="s">
        <v>474</v>
      </c>
      <c r="M53" t="s">
        <v>471</v>
      </c>
      <c r="N53">
        <v>0</v>
      </c>
      <c r="O53">
        <v>0</v>
      </c>
      <c r="P53">
        <v>3</v>
      </c>
      <c r="R53" t="s">
        <v>474</v>
      </c>
      <c r="T53" t="s">
        <v>471</v>
      </c>
      <c r="U53">
        <v>0</v>
      </c>
      <c r="V53">
        <v>0</v>
      </c>
      <c r="W53">
        <v>0</v>
      </c>
      <c r="Y53" t="s">
        <v>474</v>
      </c>
      <c r="AA53" t="s">
        <v>471</v>
      </c>
      <c r="AB53">
        <v>0</v>
      </c>
      <c r="AC53">
        <v>2</v>
      </c>
      <c r="AD53">
        <v>0</v>
      </c>
      <c r="AF53" t="s">
        <v>474</v>
      </c>
      <c r="AG53" s="246"/>
      <c r="AH53" s="247" t="s">
        <v>471</v>
      </c>
      <c r="AI53" s="251">
        <v>2</v>
      </c>
      <c r="AJ53" s="252">
        <v>5</v>
      </c>
      <c r="AK53" s="253">
        <v>5</v>
      </c>
    </row>
    <row r="54" spans="4:37" ht="34.5" x14ac:dyDescent="0.3">
      <c r="D54" t="s">
        <v>475</v>
      </c>
      <c r="F54" t="s">
        <v>471</v>
      </c>
      <c r="G54">
        <v>0</v>
      </c>
      <c r="H54" s="292">
        <v>1</v>
      </c>
      <c r="I54">
        <v>6</v>
      </c>
      <c r="K54" t="s">
        <v>475</v>
      </c>
      <c r="M54" t="s">
        <v>471</v>
      </c>
      <c r="N54">
        <v>0</v>
      </c>
      <c r="O54">
        <v>0</v>
      </c>
      <c r="P54">
        <v>3</v>
      </c>
      <c r="R54" t="s">
        <v>475</v>
      </c>
      <c r="T54" t="s">
        <v>471</v>
      </c>
      <c r="U54">
        <v>0</v>
      </c>
      <c r="V54">
        <v>0</v>
      </c>
      <c r="W54">
        <v>0</v>
      </c>
      <c r="Y54" t="s">
        <v>475</v>
      </c>
      <c r="AA54" t="s">
        <v>471</v>
      </c>
      <c r="AB54" t="s">
        <v>250</v>
      </c>
      <c r="AC54" t="s">
        <v>250</v>
      </c>
      <c r="AD54" t="s">
        <v>250</v>
      </c>
      <c r="AF54" t="s">
        <v>475</v>
      </c>
      <c r="AG54" s="246"/>
      <c r="AH54" s="247" t="s">
        <v>471</v>
      </c>
      <c r="AI54" s="251" t="s">
        <v>250</v>
      </c>
      <c r="AJ54" s="252" t="s">
        <v>250</v>
      </c>
      <c r="AK54" s="253" t="s">
        <v>250</v>
      </c>
    </row>
    <row r="58" spans="4:37" s="210" customFormat="1" x14ac:dyDescent="0.3">
      <c r="D58" s="210" t="s">
        <v>13</v>
      </c>
    </row>
    <row r="60" spans="4:37" x14ac:dyDescent="0.3">
      <c r="G60" s="210">
        <v>2021</v>
      </c>
      <c r="H60" s="210">
        <v>2022</v>
      </c>
      <c r="I60" s="210">
        <v>2023</v>
      </c>
    </row>
    <row r="61" spans="4:37" x14ac:dyDescent="0.3">
      <c r="D61" t="s">
        <v>472</v>
      </c>
      <c r="F61" t="s">
        <v>471</v>
      </c>
      <c r="G61" s="254">
        <f>SUM(G51,N51,U51,AB51,AI51)</f>
        <v>2</v>
      </c>
      <c r="H61" s="254">
        <f t="shared" ref="H61:I61" si="3">SUM(H51,O51,V51,AC51,AJ51)</f>
        <v>7</v>
      </c>
      <c r="I61" s="254">
        <f t="shared" si="3"/>
        <v>12</v>
      </c>
    </row>
    <row r="62" spans="4:37" x14ac:dyDescent="0.3">
      <c r="D62" t="s">
        <v>473</v>
      </c>
      <c r="F62" t="s">
        <v>471</v>
      </c>
      <c r="G62" s="254">
        <f t="shared" ref="G62:I62" si="4">SUM(G52,N52,U52,AB52,AI52)</f>
        <v>0</v>
      </c>
      <c r="H62" s="254">
        <f t="shared" si="4"/>
        <v>0</v>
      </c>
      <c r="I62" s="254">
        <f t="shared" si="4"/>
        <v>0</v>
      </c>
    </row>
    <row r="63" spans="4:37" x14ac:dyDescent="0.3">
      <c r="D63" t="s">
        <v>474</v>
      </c>
      <c r="F63" t="s">
        <v>471</v>
      </c>
      <c r="G63" s="254">
        <f t="shared" ref="G63:I63" si="5">SUM(G53,N53,U53,AB53,AI53)</f>
        <v>2</v>
      </c>
      <c r="H63" s="254">
        <f t="shared" si="5"/>
        <v>7</v>
      </c>
      <c r="I63" s="254">
        <f t="shared" si="5"/>
        <v>14</v>
      </c>
    </row>
    <row r="64" spans="4:37" x14ac:dyDescent="0.3">
      <c r="D64" t="s">
        <v>475</v>
      </c>
      <c r="F64" t="s">
        <v>471</v>
      </c>
      <c r="G64" s="254">
        <f t="shared" ref="G64:I64" si="6">SUM(G54,N54,U54,AB54,AI54)</f>
        <v>0</v>
      </c>
      <c r="H64" s="254">
        <f t="shared" si="6"/>
        <v>1</v>
      </c>
      <c r="I64" s="254">
        <f t="shared" si="6"/>
        <v>9</v>
      </c>
    </row>
    <row r="65" spans="4:9" x14ac:dyDescent="0.3">
      <c r="D65" t="s">
        <v>483</v>
      </c>
      <c r="G65" s="254">
        <f>'Integrated ESG performance'!H133-'Kumho Trading'!H28</f>
        <v>2439</v>
      </c>
      <c r="H65" s="254">
        <f>'Integrated ESG performance'!I133-'Kumho Trading'!I28</f>
        <v>2535</v>
      </c>
      <c r="I65" s="254">
        <f>'Integrated ESG performance'!J133-'Kumho Trading'!J28</f>
        <v>2640</v>
      </c>
    </row>
    <row r="66" spans="4:9" ht="69" x14ac:dyDescent="0.3">
      <c r="D66" s="246" t="s">
        <v>476</v>
      </c>
      <c r="E66" s="246"/>
      <c r="F66" s="247" t="s">
        <v>477</v>
      </c>
      <c r="G66" s="248">
        <v>250</v>
      </c>
      <c r="H66" s="249">
        <v>250</v>
      </c>
      <c r="I66" s="250">
        <v>250</v>
      </c>
    </row>
    <row r="67" spans="4:9" ht="34.5" x14ac:dyDescent="0.3">
      <c r="D67" s="246" t="s">
        <v>478</v>
      </c>
      <c r="E67" s="246"/>
      <c r="F67" s="247" t="s">
        <v>479</v>
      </c>
      <c r="G67" s="251">
        <f>G65*G66*8</f>
        <v>4878000</v>
      </c>
      <c r="H67" s="251">
        <f t="shared" ref="H67:I67" si="7">H65*H66*8</f>
        <v>5070000</v>
      </c>
      <c r="I67" s="251">
        <f t="shared" si="7"/>
        <v>5280000</v>
      </c>
    </row>
    <row r="69" spans="4:9" ht="17.25" x14ac:dyDescent="0.3">
      <c r="D69" s="246" t="s">
        <v>480</v>
      </c>
      <c r="G69" s="255">
        <f>G61/$G$67*1000000</f>
        <v>0.41000410004100041</v>
      </c>
      <c r="H69" s="255">
        <f>H61/$H$67*1000000</f>
        <v>1.3806706114398422</v>
      </c>
      <c r="I69" s="255">
        <f>I61/$I$67*1000000</f>
        <v>2.2727272727272729</v>
      </c>
    </row>
    <row r="70" spans="4:9" ht="17.25" x14ac:dyDescent="0.3">
      <c r="D70" s="246" t="s">
        <v>481</v>
      </c>
      <c r="G70" s="255">
        <f>G62/$G$67*1000000</f>
        <v>0</v>
      </c>
      <c r="H70" s="255">
        <f>H62/$H$67*1000000</f>
        <v>0</v>
      </c>
      <c r="I70" s="255">
        <f>I62/$I$67*1000000</f>
        <v>0</v>
      </c>
    </row>
    <row r="71" spans="4:9" ht="17.25" x14ac:dyDescent="0.3">
      <c r="D71" s="246" t="s">
        <v>482</v>
      </c>
      <c r="G71" s="255">
        <f>G63/$G$67*1000000</f>
        <v>0.41000410004100041</v>
      </c>
      <c r="H71" s="255">
        <f>H63/$H$67*1000000</f>
        <v>1.3806706114398422</v>
      </c>
      <c r="I71" s="255">
        <f>I63/$I$67*1000000</f>
        <v>2.6515151515151514</v>
      </c>
    </row>
  </sheetData>
  <mergeCells count="5">
    <mergeCell ref="C30:C31"/>
    <mergeCell ref="D30:D31"/>
    <mergeCell ref="E30:E31"/>
    <mergeCell ref="F30:F31"/>
    <mergeCell ref="C34:C35"/>
  </mergeCells>
  <phoneticPr fontId="1" type="noConversion"/>
  <dataValidations count="3">
    <dataValidation type="list" allowBlank="1" showInputMessage="1" showErrorMessage="1" sqref="F32:F35 M32 AA32:AA37 T32:T37" xr:uid="{2F5ECF0F-C7DB-409B-8CD5-C225AA658E81}">
      <formula1>"드랍다운에서 선택, 남, 여"</formula1>
    </dataValidation>
    <dataValidation type="list" allowBlank="1" showInputMessage="1" showErrorMessage="1" sqref="H32:H35 O32 AC32:AC37 V32:V37" xr:uid="{5BB4FC05-E8DF-4F8C-9186-D2EA7BDC201D}">
      <formula1>"드랍다운에서 선택, 정규직, 비정규직"</formula1>
    </dataValidation>
    <dataValidation type="list" allowBlank="1" showInputMessage="1" showErrorMessage="1" sqref="G32:G35 N32 AB32:AB37 U32:U37" xr:uid="{2C5C1B31-10A7-4FCE-BDD0-021CF79A19EE}">
      <formula1>"드랍다운에서 선택, 30세 미만, 30세~50세, 50세 이상"</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CD163-FD7E-46F3-BC30-4826149A4CC7}">
  <sheetPr>
    <tabColor theme="3"/>
  </sheetPr>
  <dimension ref="B1:AH683"/>
  <sheetViews>
    <sheetView topLeftCell="A366" workbookViewId="0">
      <selection activeCell="L34" sqref="L34"/>
    </sheetView>
  </sheetViews>
  <sheetFormatPr defaultColWidth="9" defaultRowHeight="16.5" customHeight="1" zeroHeight="1" x14ac:dyDescent="0.3"/>
  <cols>
    <col min="1" max="1" width="5" customWidth="1"/>
    <col min="2" max="2" width="3.25" customWidth="1"/>
    <col min="3" max="3" width="6.75" customWidth="1"/>
    <col min="4" max="4" width="15.25" customWidth="1"/>
    <col min="5" max="5" width="25.375" customWidth="1"/>
    <col min="6" max="6" width="14.875" customWidth="1"/>
    <col min="7" max="7" width="16.375" style="1" bestFit="1" customWidth="1"/>
    <col min="8" max="10" width="14.5" customWidth="1"/>
    <col min="11" max="11" width="39.875" customWidth="1"/>
    <col min="12" max="12" width="4.5" customWidth="1"/>
    <col min="13" max="13" width="24.625" style="1" customWidth="1"/>
    <col min="14" max="14" width="8.5" customWidth="1"/>
    <col min="15" max="26" width="14" customWidth="1"/>
    <col min="27" max="27" width="9" customWidth="1"/>
    <col min="33" max="33" width="14.125" customWidth="1"/>
  </cols>
  <sheetData>
    <row r="1" spans="2:13" ht="17.25" thickBot="1" x14ac:dyDescent="0.35"/>
    <row r="2" spans="2:13" ht="27" customHeight="1" thickTop="1" thickBot="1" x14ac:dyDescent="0.35">
      <c r="B2" s="603" t="s">
        <v>278</v>
      </c>
      <c r="C2" s="603"/>
      <c r="D2" s="603"/>
      <c r="E2" s="603"/>
      <c r="F2" s="603"/>
      <c r="G2" s="603"/>
      <c r="H2" s="603"/>
      <c r="I2" s="603"/>
      <c r="J2" s="603"/>
      <c r="K2" s="603"/>
    </row>
    <row r="3" spans="2:13" ht="18" thickTop="1" x14ac:dyDescent="0.3">
      <c r="B3" s="90"/>
      <c r="C3" s="90"/>
      <c r="D3" s="90"/>
      <c r="E3" s="90"/>
      <c r="F3" s="90"/>
      <c r="G3" s="90"/>
      <c r="H3" s="90"/>
      <c r="I3" s="90"/>
      <c r="J3" s="90"/>
      <c r="K3" s="90"/>
    </row>
    <row r="4" spans="2:13" x14ac:dyDescent="0.3">
      <c r="B4" s="92" t="s">
        <v>1088</v>
      </c>
      <c r="C4" s="84" t="s">
        <v>254</v>
      </c>
      <c r="D4" s="84" t="s">
        <v>252</v>
      </c>
      <c r="E4" s="34"/>
      <c r="F4" s="34"/>
      <c r="G4" s="37"/>
      <c r="H4" s="34"/>
      <c r="I4" s="34"/>
      <c r="J4" s="34"/>
      <c r="K4" s="34"/>
    </row>
    <row r="5" spans="2:13" x14ac:dyDescent="0.3">
      <c r="B5" s="92" t="s">
        <v>1088</v>
      </c>
      <c r="C5" s="546" t="s">
        <v>0</v>
      </c>
      <c r="D5" s="546"/>
      <c r="E5" s="569"/>
      <c r="F5" s="569"/>
      <c r="G5" s="35" t="s">
        <v>643</v>
      </c>
      <c r="H5" s="35">
        <v>2021</v>
      </c>
      <c r="I5" s="35">
        <v>2022</v>
      </c>
      <c r="J5" s="35">
        <v>2023</v>
      </c>
      <c r="K5" s="36" t="s">
        <v>1</v>
      </c>
      <c r="M5" s="300" t="s">
        <v>487</v>
      </c>
    </row>
    <row r="6" spans="2:13" x14ac:dyDescent="0.3">
      <c r="B6" s="92" t="s">
        <v>1088</v>
      </c>
      <c r="C6" s="535" t="s">
        <v>2</v>
      </c>
      <c r="D6" s="535"/>
      <c r="E6" s="535"/>
      <c r="F6" s="536"/>
      <c r="G6" s="40" t="s">
        <v>3</v>
      </c>
      <c r="H6" s="41">
        <v>4643698</v>
      </c>
      <c r="I6" s="41">
        <v>4252316</v>
      </c>
      <c r="J6" s="41">
        <v>4433758</v>
      </c>
      <c r="K6" s="42"/>
      <c r="M6" s="301" t="s">
        <v>488</v>
      </c>
    </row>
    <row r="7" spans="2:13" x14ac:dyDescent="0.3">
      <c r="B7" s="92" t="s">
        <v>1088</v>
      </c>
      <c r="C7" s="535" t="s">
        <v>4</v>
      </c>
      <c r="D7" s="535"/>
      <c r="E7" s="535"/>
      <c r="F7" s="536"/>
      <c r="G7" s="40" t="s">
        <v>175</v>
      </c>
      <c r="H7" s="41">
        <v>1562152</v>
      </c>
      <c r="I7" s="41">
        <v>1067816</v>
      </c>
      <c r="J7" s="41">
        <v>1218152</v>
      </c>
      <c r="K7" s="42"/>
      <c r="M7" s="301" t="s">
        <v>488</v>
      </c>
    </row>
    <row r="8" spans="2:13" x14ac:dyDescent="0.3">
      <c r="B8" s="92" t="s">
        <v>1088</v>
      </c>
      <c r="C8" s="535" t="s">
        <v>5</v>
      </c>
      <c r="D8" s="535"/>
      <c r="E8" s="535"/>
      <c r="F8" s="536"/>
      <c r="G8" s="40" t="s">
        <v>175</v>
      </c>
      <c r="H8" s="41">
        <v>3081545</v>
      </c>
      <c r="I8" s="41">
        <v>3184500</v>
      </c>
      <c r="J8" s="41">
        <v>3215606</v>
      </c>
      <c r="K8" s="42"/>
      <c r="M8" s="301" t="s">
        <v>488</v>
      </c>
    </row>
    <row r="9" spans="2:13" x14ac:dyDescent="0.3">
      <c r="B9" s="92" t="s">
        <v>1088</v>
      </c>
      <c r="C9" s="535" t="s">
        <v>6</v>
      </c>
      <c r="D9" s="535"/>
      <c r="E9" s="535"/>
      <c r="F9" s="536"/>
      <c r="G9" s="40" t="s">
        <v>175</v>
      </c>
      <c r="H9" s="41">
        <v>5501282.0842110002</v>
      </c>
      <c r="I9" s="41">
        <v>5086855.5858049998</v>
      </c>
      <c r="J9" s="41">
        <v>4196148</v>
      </c>
      <c r="K9" s="42"/>
      <c r="M9" s="301" t="s">
        <v>488</v>
      </c>
    </row>
    <row r="10" spans="2:13" x14ac:dyDescent="0.3">
      <c r="B10" s="92" t="s">
        <v>1088</v>
      </c>
      <c r="C10" s="541" t="s">
        <v>7</v>
      </c>
      <c r="D10" s="541"/>
      <c r="E10" s="541"/>
      <c r="F10" s="539"/>
      <c r="G10" s="45" t="s">
        <v>175</v>
      </c>
      <c r="H10" s="46">
        <v>1342782.4033939999</v>
      </c>
      <c r="I10" s="46">
        <v>656205.50342900003</v>
      </c>
      <c r="J10" s="46">
        <v>232568</v>
      </c>
      <c r="K10" s="47"/>
      <c r="M10" s="301" t="s">
        <v>488</v>
      </c>
    </row>
    <row r="11" spans="2:13" x14ac:dyDescent="0.3">
      <c r="B11" s="92" t="s">
        <v>1088</v>
      </c>
      <c r="C11" s="34"/>
      <c r="D11" s="34"/>
      <c r="E11" s="34"/>
      <c r="F11" s="34"/>
      <c r="G11" s="37"/>
      <c r="H11" s="34"/>
      <c r="I11" s="34"/>
      <c r="J11" s="34"/>
      <c r="K11" s="34"/>
      <c r="M11" s="302" t="s">
        <v>489</v>
      </c>
    </row>
    <row r="12" spans="2:13" x14ac:dyDescent="0.3">
      <c r="B12" s="92" t="s">
        <v>1088</v>
      </c>
      <c r="C12" s="84" t="s">
        <v>255</v>
      </c>
      <c r="D12" s="84" t="s">
        <v>253</v>
      </c>
      <c r="E12" s="34"/>
      <c r="F12" s="34"/>
      <c r="G12" s="37"/>
      <c r="H12" s="34"/>
      <c r="I12" s="34"/>
      <c r="J12" s="34"/>
      <c r="K12" s="34"/>
      <c r="M12" s="303" t="s">
        <v>489</v>
      </c>
    </row>
    <row r="13" spans="2:13" x14ac:dyDescent="0.3">
      <c r="B13" s="92" t="s">
        <v>1088</v>
      </c>
      <c r="C13" s="546" t="s">
        <v>0</v>
      </c>
      <c r="D13" s="546"/>
      <c r="E13" s="569"/>
      <c r="F13" s="569"/>
      <c r="G13" s="35" t="s">
        <v>643</v>
      </c>
      <c r="H13" s="35">
        <v>2021</v>
      </c>
      <c r="I13" s="35">
        <v>2022</v>
      </c>
      <c r="J13" s="35">
        <v>2023</v>
      </c>
      <c r="K13" s="36" t="s">
        <v>1</v>
      </c>
      <c r="M13" s="303" t="s">
        <v>489</v>
      </c>
    </row>
    <row r="14" spans="2:13" x14ac:dyDescent="0.3">
      <c r="B14" s="92" t="s">
        <v>1088</v>
      </c>
      <c r="C14" s="535" t="s">
        <v>8</v>
      </c>
      <c r="D14" s="535"/>
      <c r="E14" s="535"/>
      <c r="F14" s="536"/>
      <c r="G14" s="40" t="s">
        <v>175</v>
      </c>
      <c r="H14" s="48">
        <v>3052105</v>
      </c>
      <c r="I14" s="48">
        <v>2578915</v>
      </c>
      <c r="J14" s="41">
        <v>2162199</v>
      </c>
      <c r="K14" s="42"/>
      <c r="M14" s="301" t="s">
        <v>488</v>
      </c>
    </row>
    <row r="15" spans="2:13" x14ac:dyDescent="0.3">
      <c r="B15" s="92" t="s">
        <v>1088</v>
      </c>
      <c r="C15" s="535" t="s">
        <v>9</v>
      </c>
      <c r="D15" s="535"/>
      <c r="E15" s="535"/>
      <c r="F15" s="536"/>
      <c r="G15" s="40" t="s">
        <v>175</v>
      </c>
      <c r="H15" s="48">
        <v>1829740</v>
      </c>
      <c r="I15" s="48">
        <v>1594459</v>
      </c>
      <c r="J15" s="41">
        <v>1250083</v>
      </c>
      <c r="K15" s="42"/>
      <c r="M15" s="301" t="s">
        <v>488</v>
      </c>
    </row>
    <row r="16" spans="2:13" x14ac:dyDescent="0.3">
      <c r="B16" s="92" t="s">
        <v>1088</v>
      </c>
      <c r="C16" s="535" t="s">
        <v>10</v>
      </c>
      <c r="D16" s="535"/>
      <c r="E16" s="535"/>
      <c r="F16" s="536"/>
      <c r="G16" s="40" t="s">
        <v>175</v>
      </c>
      <c r="H16" s="48">
        <v>164240</v>
      </c>
      <c r="I16" s="48">
        <v>205981</v>
      </c>
      <c r="J16" s="41">
        <v>164163</v>
      </c>
      <c r="K16" s="42"/>
      <c r="M16" s="301" t="s">
        <v>488</v>
      </c>
    </row>
    <row r="17" spans="2:26" x14ac:dyDescent="0.3">
      <c r="B17" s="92" t="s">
        <v>1088</v>
      </c>
      <c r="C17" s="541" t="s">
        <v>11</v>
      </c>
      <c r="D17" s="541"/>
      <c r="E17" s="541"/>
      <c r="F17" s="539"/>
      <c r="G17" s="45" t="s">
        <v>175</v>
      </c>
      <c r="H17" s="50">
        <v>455197</v>
      </c>
      <c r="I17" s="50">
        <v>707501</v>
      </c>
      <c r="J17" s="46">
        <v>619703</v>
      </c>
      <c r="K17" s="47"/>
      <c r="M17" s="301" t="s">
        <v>488</v>
      </c>
    </row>
    <row r="18" spans="2:26" x14ac:dyDescent="0.3">
      <c r="B18" s="92" t="s">
        <v>1088</v>
      </c>
      <c r="C18" s="34"/>
      <c r="D18" s="34"/>
      <c r="E18" s="34"/>
      <c r="F18" s="34"/>
      <c r="G18" s="37"/>
      <c r="H18" s="34"/>
      <c r="I18" s="34"/>
      <c r="J18" s="34"/>
      <c r="K18" s="34"/>
      <c r="M18" s="303" t="s">
        <v>489</v>
      </c>
    </row>
    <row r="19" spans="2:26" s="84" customFormat="1" x14ac:dyDescent="0.3">
      <c r="B19" s="92" t="s">
        <v>1088</v>
      </c>
      <c r="C19" s="84" t="s">
        <v>256</v>
      </c>
      <c r="D19" s="84" t="s">
        <v>257</v>
      </c>
      <c r="G19" s="37"/>
      <c r="L19"/>
      <c r="M19" s="303" t="s">
        <v>489</v>
      </c>
      <c r="N19"/>
      <c r="O19"/>
      <c r="P19"/>
      <c r="Q19"/>
      <c r="R19"/>
      <c r="S19"/>
      <c r="T19"/>
      <c r="U19"/>
      <c r="V19"/>
      <c r="W19"/>
      <c r="X19"/>
      <c r="Y19"/>
      <c r="Z19"/>
    </row>
    <row r="20" spans="2:26" x14ac:dyDescent="0.3">
      <c r="B20" s="92" t="s">
        <v>1088</v>
      </c>
      <c r="C20" s="546" t="s">
        <v>0</v>
      </c>
      <c r="D20" s="546"/>
      <c r="E20" s="569"/>
      <c r="F20" s="569"/>
      <c r="G20" s="35" t="s">
        <v>643</v>
      </c>
      <c r="H20" s="35">
        <v>2021</v>
      </c>
      <c r="I20" s="35">
        <v>2022</v>
      </c>
      <c r="J20" s="35">
        <v>2023</v>
      </c>
      <c r="K20" s="36" t="s">
        <v>1</v>
      </c>
      <c r="M20" s="303" t="s">
        <v>489</v>
      </c>
    </row>
    <row r="21" spans="2:26" x14ac:dyDescent="0.3">
      <c r="B21" s="92" t="s">
        <v>1088</v>
      </c>
      <c r="C21" s="542" t="s">
        <v>12</v>
      </c>
      <c r="D21" s="555"/>
      <c r="E21" s="544" t="s">
        <v>13</v>
      </c>
      <c r="F21" s="538"/>
      <c r="G21" s="40" t="s">
        <v>175</v>
      </c>
      <c r="H21" s="166">
        <v>294093</v>
      </c>
      <c r="I21" s="166">
        <v>160546</v>
      </c>
      <c r="J21" s="41">
        <v>92232</v>
      </c>
      <c r="K21" s="42"/>
      <c r="M21" s="301" t="s">
        <v>488</v>
      </c>
    </row>
    <row r="22" spans="2:26" x14ac:dyDescent="0.3">
      <c r="B22" s="92" t="s">
        <v>1088</v>
      </c>
      <c r="C22" s="557"/>
      <c r="D22" s="556"/>
      <c r="E22" s="544" t="s">
        <v>14</v>
      </c>
      <c r="F22" s="538"/>
      <c r="G22" s="40" t="s">
        <v>175</v>
      </c>
      <c r="H22" s="166">
        <v>280856</v>
      </c>
      <c r="I22" s="166">
        <v>146432</v>
      </c>
      <c r="J22" s="41">
        <v>76486</v>
      </c>
      <c r="K22" s="42"/>
      <c r="M22" s="301" t="s">
        <v>488</v>
      </c>
    </row>
    <row r="23" spans="2:26" x14ac:dyDescent="0.3">
      <c r="B23" s="92" t="s">
        <v>1088</v>
      </c>
      <c r="C23" s="563"/>
      <c r="D23" s="564"/>
      <c r="E23" s="544" t="s">
        <v>15</v>
      </c>
      <c r="F23" s="538"/>
      <c r="G23" s="40" t="s">
        <v>175</v>
      </c>
      <c r="H23" s="166">
        <v>13237</v>
      </c>
      <c r="I23" s="166">
        <v>14114</v>
      </c>
      <c r="J23" s="41">
        <v>15746</v>
      </c>
      <c r="K23" s="42"/>
      <c r="M23" s="301" t="s">
        <v>488</v>
      </c>
    </row>
    <row r="24" spans="2:26" x14ac:dyDescent="0.3">
      <c r="B24" s="92" t="s">
        <v>1088</v>
      </c>
      <c r="C24" s="542" t="s">
        <v>16</v>
      </c>
      <c r="D24" s="555"/>
      <c r="E24" s="544" t="s">
        <v>13</v>
      </c>
      <c r="F24" s="538"/>
      <c r="G24" s="40" t="s">
        <v>175</v>
      </c>
      <c r="H24" s="166">
        <v>231166</v>
      </c>
      <c r="I24" s="166">
        <v>206444</v>
      </c>
      <c r="J24" s="41">
        <v>200875</v>
      </c>
      <c r="K24" s="42"/>
      <c r="M24" s="301" t="s">
        <v>488</v>
      </c>
    </row>
    <row r="25" spans="2:26" x14ac:dyDescent="0.3">
      <c r="B25" s="92" t="s">
        <v>1088</v>
      </c>
      <c r="C25" s="557"/>
      <c r="D25" s="556"/>
      <c r="E25" s="544" t="s">
        <v>17</v>
      </c>
      <c r="F25" s="538"/>
      <c r="G25" s="40" t="s">
        <v>175</v>
      </c>
      <c r="H25" s="166">
        <v>199537</v>
      </c>
      <c r="I25" s="166">
        <v>170659</v>
      </c>
      <c r="J25" s="41">
        <v>159601</v>
      </c>
      <c r="K25" s="42"/>
      <c r="M25" s="301" t="s">
        <v>488</v>
      </c>
    </row>
    <row r="26" spans="2:26" x14ac:dyDescent="0.3">
      <c r="B26" s="92" t="s">
        <v>1088</v>
      </c>
      <c r="C26" s="563"/>
      <c r="D26" s="564"/>
      <c r="E26" s="544" t="s">
        <v>18</v>
      </c>
      <c r="F26" s="538"/>
      <c r="G26" s="40" t="s">
        <v>175</v>
      </c>
      <c r="H26" s="166">
        <v>31629</v>
      </c>
      <c r="I26" s="166">
        <v>35785</v>
      </c>
      <c r="J26" s="41">
        <v>41274</v>
      </c>
      <c r="K26" s="42"/>
      <c r="M26" s="301" t="s">
        <v>488</v>
      </c>
    </row>
    <row r="27" spans="2:26" x14ac:dyDescent="0.3">
      <c r="B27" s="92" t="s">
        <v>1088</v>
      </c>
      <c r="C27" s="537" t="s">
        <v>19</v>
      </c>
      <c r="D27" s="538"/>
      <c r="E27" s="544" t="s">
        <v>20</v>
      </c>
      <c r="F27" s="538"/>
      <c r="G27" s="40" t="s">
        <v>175</v>
      </c>
      <c r="H27" s="166">
        <v>369234</v>
      </c>
      <c r="I27" s="166">
        <v>167117</v>
      </c>
      <c r="J27" s="41">
        <v>32713</v>
      </c>
      <c r="K27" s="42"/>
      <c r="M27" s="301" t="s">
        <v>488</v>
      </c>
    </row>
    <row r="28" spans="2:26" x14ac:dyDescent="0.3">
      <c r="B28" s="92" t="s">
        <v>1088</v>
      </c>
      <c r="C28" s="601" t="s">
        <v>21</v>
      </c>
      <c r="D28" s="602"/>
      <c r="E28" s="677" t="s">
        <v>22</v>
      </c>
      <c r="F28" s="602"/>
      <c r="G28" s="45" t="s">
        <v>175</v>
      </c>
      <c r="H28" s="167">
        <v>1584</v>
      </c>
      <c r="I28" s="167">
        <v>503</v>
      </c>
      <c r="J28" s="46">
        <v>963</v>
      </c>
      <c r="K28" s="144"/>
      <c r="M28" s="301" t="s">
        <v>490</v>
      </c>
    </row>
    <row r="29" spans="2:26" x14ac:dyDescent="0.3">
      <c r="B29" s="92" t="s">
        <v>1088</v>
      </c>
      <c r="C29" s="34"/>
      <c r="D29" s="34"/>
      <c r="E29" s="34"/>
      <c r="F29" s="34"/>
      <c r="G29" s="37"/>
      <c r="H29" s="34"/>
      <c r="I29" s="34"/>
      <c r="J29" s="34"/>
      <c r="K29" s="34"/>
      <c r="M29" s="303" t="s">
        <v>489</v>
      </c>
    </row>
    <row r="30" spans="2:26" s="84" customFormat="1" x14ac:dyDescent="0.3">
      <c r="B30" s="92" t="s">
        <v>1088</v>
      </c>
      <c r="C30" s="84" t="s">
        <v>258</v>
      </c>
      <c r="D30" s="84" t="s">
        <v>259</v>
      </c>
      <c r="G30" s="85"/>
      <c r="L30"/>
      <c r="M30" s="303" t="s">
        <v>489</v>
      </c>
      <c r="N30"/>
      <c r="O30"/>
      <c r="P30"/>
      <c r="Q30"/>
      <c r="R30"/>
      <c r="S30"/>
      <c r="T30"/>
      <c r="U30"/>
      <c r="V30"/>
      <c r="W30"/>
      <c r="X30"/>
      <c r="Y30"/>
      <c r="Z30"/>
    </row>
    <row r="31" spans="2:26" x14ac:dyDescent="0.3">
      <c r="B31" s="92" t="s">
        <v>1088</v>
      </c>
      <c r="C31" s="546" t="s">
        <v>0</v>
      </c>
      <c r="D31" s="546"/>
      <c r="E31" s="569"/>
      <c r="F31" s="569"/>
      <c r="G31" s="35" t="s">
        <v>643</v>
      </c>
      <c r="H31" s="35">
        <v>2021</v>
      </c>
      <c r="I31" s="35">
        <v>2022</v>
      </c>
      <c r="J31" s="35">
        <v>2023</v>
      </c>
      <c r="K31" s="36" t="s">
        <v>1</v>
      </c>
      <c r="M31" s="303" t="s">
        <v>489</v>
      </c>
    </row>
    <row r="32" spans="2:26" x14ac:dyDescent="0.3">
      <c r="B32" s="92" t="s">
        <v>1088</v>
      </c>
      <c r="C32" s="537" t="s">
        <v>23</v>
      </c>
      <c r="D32" s="537"/>
      <c r="E32" s="537"/>
      <c r="F32" s="538"/>
      <c r="G32" s="40" t="s">
        <v>24</v>
      </c>
      <c r="H32" s="41">
        <v>169</v>
      </c>
      <c r="I32" s="41">
        <v>174</v>
      </c>
      <c r="J32" s="41">
        <v>174</v>
      </c>
      <c r="K32" s="42"/>
      <c r="M32" s="301" t="s">
        <v>490</v>
      </c>
    </row>
    <row r="33" spans="2:26" x14ac:dyDescent="0.3">
      <c r="B33" s="92" t="s">
        <v>1088</v>
      </c>
      <c r="C33" s="537" t="s">
        <v>25</v>
      </c>
      <c r="D33" s="537"/>
      <c r="E33" s="537"/>
      <c r="F33" s="538"/>
      <c r="G33" s="40" t="s">
        <v>3</v>
      </c>
      <c r="H33" s="41">
        <v>49327</v>
      </c>
      <c r="I33" s="41">
        <v>48121</v>
      </c>
      <c r="J33" s="41">
        <v>50824</v>
      </c>
      <c r="K33" s="42"/>
      <c r="M33" s="301" t="s">
        <v>488</v>
      </c>
    </row>
    <row r="34" spans="2:26" x14ac:dyDescent="0.3">
      <c r="B34" s="92" t="s">
        <v>1088</v>
      </c>
      <c r="C34" s="542" t="s">
        <v>26</v>
      </c>
      <c r="D34" s="555"/>
      <c r="E34" s="544" t="s">
        <v>27</v>
      </c>
      <c r="F34" s="538"/>
      <c r="G34" s="40" t="s">
        <v>114</v>
      </c>
      <c r="H34" s="157">
        <v>601</v>
      </c>
      <c r="I34" s="157">
        <v>599</v>
      </c>
      <c r="J34" s="157">
        <v>572</v>
      </c>
      <c r="K34" s="151" t="s">
        <v>370</v>
      </c>
      <c r="M34" s="301" t="s">
        <v>491</v>
      </c>
    </row>
    <row r="35" spans="2:26" x14ac:dyDescent="0.3">
      <c r="B35" s="92" t="s">
        <v>1088</v>
      </c>
      <c r="C35" s="557"/>
      <c r="D35" s="556"/>
      <c r="E35" s="544" t="s">
        <v>28</v>
      </c>
      <c r="F35" s="538"/>
      <c r="G35" s="40" t="s">
        <v>114</v>
      </c>
      <c r="H35" s="157">
        <v>42</v>
      </c>
      <c r="I35" s="157">
        <v>32</v>
      </c>
      <c r="J35" s="157">
        <v>57</v>
      </c>
      <c r="K35" s="42"/>
      <c r="M35" s="301" t="s">
        <v>491</v>
      </c>
    </row>
    <row r="36" spans="2:26" x14ac:dyDescent="0.3">
      <c r="B36" s="92" t="s">
        <v>1088</v>
      </c>
      <c r="C36" s="543"/>
      <c r="D36" s="558"/>
      <c r="E36" s="677" t="s">
        <v>29</v>
      </c>
      <c r="F36" s="602"/>
      <c r="G36" s="45" t="s">
        <v>114</v>
      </c>
      <c r="H36" s="158">
        <v>42</v>
      </c>
      <c r="I36" s="158">
        <v>102</v>
      </c>
      <c r="J36" s="158">
        <v>79</v>
      </c>
      <c r="K36" s="47"/>
      <c r="M36" s="301" t="s">
        <v>491</v>
      </c>
    </row>
    <row r="37" spans="2:26" x14ac:dyDescent="0.3">
      <c r="B37" s="92" t="s">
        <v>1088</v>
      </c>
      <c r="C37" s="34"/>
      <c r="D37" s="34"/>
      <c r="E37" s="34"/>
      <c r="F37" s="34"/>
      <c r="G37" s="37"/>
      <c r="H37" s="34"/>
      <c r="I37" s="34"/>
      <c r="J37" s="34"/>
      <c r="K37" s="34"/>
      <c r="M37" s="303" t="s">
        <v>489</v>
      </c>
    </row>
    <row r="38" spans="2:26" s="84" customFormat="1" x14ac:dyDescent="0.3">
      <c r="B38" s="92" t="s">
        <v>1088</v>
      </c>
      <c r="C38" s="84" t="s">
        <v>261</v>
      </c>
      <c r="D38" s="84" t="s">
        <v>260</v>
      </c>
      <c r="G38" s="85"/>
      <c r="L38"/>
      <c r="M38" s="303" t="s">
        <v>489</v>
      </c>
      <c r="N38"/>
      <c r="O38"/>
      <c r="P38"/>
      <c r="Q38"/>
      <c r="R38"/>
      <c r="S38"/>
      <c r="T38"/>
      <c r="U38"/>
      <c r="V38"/>
      <c r="W38"/>
      <c r="X38"/>
      <c r="Y38"/>
      <c r="Z38"/>
    </row>
    <row r="39" spans="2:26" x14ac:dyDescent="0.3">
      <c r="B39" s="92" t="s">
        <v>1088</v>
      </c>
      <c r="C39" s="546" t="s">
        <v>0</v>
      </c>
      <c r="D39" s="546"/>
      <c r="E39" s="569"/>
      <c r="F39" s="569"/>
      <c r="G39" s="35" t="s">
        <v>643</v>
      </c>
      <c r="H39" s="35">
        <v>2021</v>
      </c>
      <c r="I39" s="35">
        <v>2022</v>
      </c>
      <c r="J39" s="35">
        <v>2023</v>
      </c>
      <c r="K39" s="36" t="s">
        <v>1</v>
      </c>
      <c r="M39" s="303" t="s">
        <v>489</v>
      </c>
    </row>
    <row r="40" spans="2:26" x14ac:dyDescent="0.3">
      <c r="B40" s="92" t="s">
        <v>1088</v>
      </c>
      <c r="C40" s="535" t="s">
        <v>30</v>
      </c>
      <c r="D40" s="535"/>
      <c r="E40" s="535"/>
      <c r="F40" s="536"/>
      <c r="G40" s="40" t="s">
        <v>3</v>
      </c>
      <c r="H40" s="157">
        <v>536</v>
      </c>
      <c r="I40" s="157">
        <v>656</v>
      </c>
      <c r="J40" s="157">
        <v>614</v>
      </c>
      <c r="K40" s="42"/>
      <c r="M40" s="301" t="s">
        <v>490</v>
      </c>
    </row>
    <row r="41" spans="2:26" x14ac:dyDescent="0.3">
      <c r="B41" s="92" t="s">
        <v>1088</v>
      </c>
      <c r="C41" s="535" t="s">
        <v>31</v>
      </c>
      <c r="D41" s="535"/>
      <c r="E41" s="535"/>
      <c r="F41" s="536"/>
      <c r="G41" s="40" t="s">
        <v>208</v>
      </c>
      <c r="H41" s="164">
        <f>521.5/100</f>
        <v>5.2149999999999999</v>
      </c>
      <c r="I41" s="164">
        <f>513.2/100</f>
        <v>5.1320000000000006</v>
      </c>
      <c r="J41" s="164">
        <v>6.9</v>
      </c>
      <c r="K41" s="42"/>
      <c r="M41" s="301" t="s">
        <v>490</v>
      </c>
    </row>
    <row r="42" spans="2:26" x14ac:dyDescent="0.3">
      <c r="B42" s="92" t="s">
        <v>1088</v>
      </c>
      <c r="C42" s="541" t="s">
        <v>32</v>
      </c>
      <c r="D42" s="541"/>
      <c r="E42" s="541"/>
      <c r="F42" s="539"/>
      <c r="G42" s="45" t="s">
        <v>208</v>
      </c>
      <c r="H42" s="165">
        <f>476.9/100</f>
        <v>4.7690000000000001</v>
      </c>
      <c r="I42" s="165">
        <f>474.5/100</f>
        <v>4.7450000000000001</v>
      </c>
      <c r="J42" s="165">
        <v>6.4</v>
      </c>
      <c r="K42" s="47"/>
      <c r="M42" s="301" t="s">
        <v>490</v>
      </c>
    </row>
    <row r="43" spans="2:26" x14ac:dyDescent="0.3">
      <c r="B43" s="92" t="s">
        <v>1088</v>
      </c>
      <c r="C43" s="34"/>
      <c r="D43" s="34"/>
      <c r="E43" s="34"/>
      <c r="F43" s="34"/>
      <c r="G43" s="37"/>
      <c r="H43" s="163"/>
      <c r="I43" s="163"/>
      <c r="J43" s="163"/>
      <c r="K43" s="34"/>
      <c r="M43" s="303" t="s">
        <v>489</v>
      </c>
    </row>
    <row r="44" spans="2:26" s="84" customFormat="1" x14ac:dyDescent="0.3">
      <c r="B44" s="92" t="s">
        <v>1088</v>
      </c>
      <c r="C44" s="84" t="s">
        <v>263</v>
      </c>
      <c r="D44" s="84" t="s">
        <v>262</v>
      </c>
      <c r="G44" s="85"/>
      <c r="L44"/>
      <c r="M44" s="303" t="s">
        <v>489</v>
      </c>
      <c r="N44"/>
      <c r="O44"/>
      <c r="P44"/>
      <c r="Q44"/>
      <c r="R44"/>
      <c r="S44"/>
      <c r="T44"/>
      <c r="U44"/>
      <c r="V44"/>
      <c r="W44"/>
      <c r="X44"/>
      <c r="Y44"/>
      <c r="Z44"/>
    </row>
    <row r="45" spans="2:26" x14ac:dyDescent="0.3">
      <c r="B45" s="92" t="s">
        <v>1088</v>
      </c>
      <c r="C45" s="674" t="s">
        <v>0</v>
      </c>
      <c r="D45" s="674"/>
      <c r="E45" s="675"/>
      <c r="F45" s="675"/>
      <c r="G45" s="56" t="s">
        <v>643</v>
      </c>
      <c r="H45" s="56">
        <v>2021</v>
      </c>
      <c r="I45" s="56">
        <v>2022</v>
      </c>
      <c r="J45" s="56">
        <v>2023</v>
      </c>
      <c r="K45" s="57" t="s">
        <v>1</v>
      </c>
      <c r="M45" s="303" t="s">
        <v>489</v>
      </c>
    </row>
    <row r="46" spans="2:26" x14ac:dyDescent="0.3">
      <c r="B46" s="92" t="s">
        <v>1088</v>
      </c>
      <c r="C46" s="536" t="s">
        <v>209</v>
      </c>
      <c r="D46" s="536"/>
      <c r="E46" s="562"/>
      <c r="F46" s="562"/>
      <c r="G46" s="58" t="s">
        <v>24</v>
      </c>
      <c r="H46" s="159">
        <v>10</v>
      </c>
      <c r="I46" s="159">
        <v>10</v>
      </c>
      <c r="J46" s="159">
        <v>10</v>
      </c>
      <c r="K46" s="52" t="s">
        <v>405</v>
      </c>
      <c r="M46" s="301" t="s">
        <v>492</v>
      </c>
    </row>
    <row r="47" spans="2:26" x14ac:dyDescent="0.3">
      <c r="B47" s="92" t="s">
        <v>1088</v>
      </c>
      <c r="C47" s="542" t="s">
        <v>211</v>
      </c>
      <c r="D47" s="555"/>
      <c r="E47" s="559" t="s">
        <v>210</v>
      </c>
      <c r="F47" s="536"/>
      <c r="G47" s="58" t="s">
        <v>33</v>
      </c>
      <c r="H47" s="159">
        <v>70</v>
      </c>
      <c r="I47" s="159">
        <v>70</v>
      </c>
      <c r="J47" s="159">
        <v>70</v>
      </c>
      <c r="K47" s="52" t="s">
        <v>405</v>
      </c>
      <c r="M47" s="301" t="s">
        <v>492</v>
      </c>
    </row>
    <row r="48" spans="2:26" x14ac:dyDescent="0.3">
      <c r="B48" s="92" t="s">
        <v>1088</v>
      </c>
      <c r="C48" s="563"/>
      <c r="D48" s="564"/>
      <c r="E48" s="559" t="s">
        <v>242</v>
      </c>
      <c r="F48" s="536"/>
      <c r="G48" s="58" t="s">
        <v>33</v>
      </c>
      <c r="H48" s="160" t="s">
        <v>182</v>
      </c>
      <c r="I48" s="160" t="s">
        <v>182</v>
      </c>
      <c r="J48" s="159">
        <v>60</v>
      </c>
      <c r="K48" s="52" t="s">
        <v>369</v>
      </c>
      <c r="M48" s="301" t="s">
        <v>492</v>
      </c>
    </row>
    <row r="49" spans="2:26" x14ac:dyDescent="0.3">
      <c r="B49" s="92" t="s">
        <v>1088</v>
      </c>
      <c r="C49" s="542" t="s">
        <v>212</v>
      </c>
      <c r="D49" s="555"/>
      <c r="E49" s="559" t="s">
        <v>213</v>
      </c>
      <c r="F49" s="536"/>
      <c r="G49" s="58" t="s">
        <v>33</v>
      </c>
      <c r="H49" s="159">
        <v>20</v>
      </c>
      <c r="I49" s="159">
        <v>20</v>
      </c>
      <c r="J49" s="159">
        <v>20</v>
      </c>
      <c r="K49" s="52" t="s">
        <v>405</v>
      </c>
      <c r="M49" s="301" t="s">
        <v>492</v>
      </c>
    </row>
    <row r="50" spans="2:26" x14ac:dyDescent="0.3">
      <c r="B50" s="92" t="s">
        <v>1088</v>
      </c>
      <c r="C50" s="542" t="s">
        <v>371</v>
      </c>
      <c r="D50" s="555"/>
      <c r="E50" s="681" t="s">
        <v>372</v>
      </c>
      <c r="F50" s="607"/>
      <c r="G50" s="58" t="s">
        <v>24</v>
      </c>
      <c r="H50" s="160">
        <v>0</v>
      </c>
      <c r="I50" s="160">
        <v>0</v>
      </c>
      <c r="J50" s="159">
        <v>0</v>
      </c>
      <c r="K50" s="52" t="s">
        <v>373</v>
      </c>
      <c r="M50" s="301" t="s">
        <v>492</v>
      </c>
    </row>
    <row r="51" spans="2:26" x14ac:dyDescent="0.3">
      <c r="B51" s="92" t="s">
        <v>1088</v>
      </c>
      <c r="C51" s="543"/>
      <c r="D51" s="558"/>
      <c r="E51" s="682" t="s">
        <v>243</v>
      </c>
      <c r="F51" s="625"/>
      <c r="G51" s="59" t="s">
        <v>114</v>
      </c>
      <c r="H51" s="161">
        <v>2</v>
      </c>
      <c r="I51" s="161">
        <v>2</v>
      </c>
      <c r="J51" s="162">
        <v>2</v>
      </c>
      <c r="K51" s="53"/>
      <c r="M51" s="301" t="s">
        <v>492</v>
      </c>
    </row>
    <row r="52" spans="2:26" x14ac:dyDescent="0.3">
      <c r="B52" s="92" t="s">
        <v>1088</v>
      </c>
      <c r="C52" s="34"/>
      <c r="D52" s="34"/>
      <c r="E52" s="34"/>
      <c r="F52" s="34"/>
      <c r="G52" s="37"/>
      <c r="H52" s="34"/>
      <c r="I52" s="34"/>
      <c r="J52" s="34"/>
      <c r="K52" s="34"/>
      <c r="M52" s="303" t="s">
        <v>489</v>
      </c>
    </row>
    <row r="53" spans="2:26" s="84" customFormat="1" x14ac:dyDescent="0.3">
      <c r="B53" s="92" t="s">
        <v>1088</v>
      </c>
      <c r="C53" s="84" t="s">
        <v>265</v>
      </c>
      <c r="D53" s="84" t="s">
        <v>264</v>
      </c>
      <c r="G53" s="85"/>
      <c r="L53"/>
      <c r="M53" s="303" t="s">
        <v>489</v>
      </c>
      <c r="N53"/>
      <c r="O53"/>
      <c r="P53"/>
      <c r="Q53"/>
      <c r="R53"/>
      <c r="S53"/>
      <c r="T53"/>
      <c r="U53"/>
      <c r="V53"/>
      <c r="W53"/>
      <c r="X53"/>
      <c r="Y53"/>
      <c r="Z53"/>
    </row>
    <row r="54" spans="2:26" x14ac:dyDescent="0.3">
      <c r="B54" s="92" t="s">
        <v>1088</v>
      </c>
      <c r="C54" s="674" t="s">
        <v>0</v>
      </c>
      <c r="D54" s="674"/>
      <c r="E54" s="675"/>
      <c r="F54" s="675"/>
      <c r="G54" s="56" t="s">
        <v>643</v>
      </c>
      <c r="H54" s="56">
        <v>2021</v>
      </c>
      <c r="I54" s="56">
        <v>2022</v>
      </c>
      <c r="J54" s="56">
        <v>2023</v>
      </c>
      <c r="K54" s="57" t="s">
        <v>1</v>
      </c>
      <c r="M54" s="303" t="s">
        <v>489</v>
      </c>
    </row>
    <row r="55" spans="2:26" x14ac:dyDescent="0.3">
      <c r="B55" s="92" t="s">
        <v>1088</v>
      </c>
      <c r="C55" s="535" t="s">
        <v>218</v>
      </c>
      <c r="D55" s="535"/>
      <c r="E55" s="535"/>
      <c r="F55" s="536"/>
      <c r="G55" s="40" t="s">
        <v>173</v>
      </c>
      <c r="H55" s="157">
        <v>11</v>
      </c>
      <c r="I55" s="157">
        <v>10</v>
      </c>
      <c r="J55" s="157">
        <v>8</v>
      </c>
      <c r="K55" s="42"/>
      <c r="M55" s="301" t="s">
        <v>492</v>
      </c>
    </row>
    <row r="56" spans="2:26" x14ac:dyDescent="0.3">
      <c r="B56" s="92" t="s">
        <v>1088</v>
      </c>
      <c r="C56" s="542" t="s">
        <v>344</v>
      </c>
      <c r="D56" s="555"/>
      <c r="E56" s="535" t="s">
        <v>342</v>
      </c>
      <c r="F56" s="536"/>
      <c r="G56" s="40" t="s">
        <v>95</v>
      </c>
      <c r="H56" s="157">
        <v>29</v>
      </c>
      <c r="I56" s="157">
        <v>22</v>
      </c>
      <c r="J56" s="157">
        <v>12</v>
      </c>
      <c r="K56" s="42"/>
      <c r="M56" s="301" t="s">
        <v>492</v>
      </c>
    </row>
    <row r="57" spans="2:26" x14ac:dyDescent="0.3">
      <c r="B57" s="92" t="s">
        <v>1088</v>
      </c>
      <c r="C57" s="543"/>
      <c r="D57" s="558"/>
      <c r="E57" s="541" t="s">
        <v>343</v>
      </c>
      <c r="F57" s="539"/>
      <c r="G57" s="45" t="s">
        <v>95</v>
      </c>
      <c r="H57" s="158">
        <v>13</v>
      </c>
      <c r="I57" s="158">
        <v>14</v>
      </c>
      <c r="J57" s="158">
        <v>17</v>
      </c>
      <c r="K57" s="47"/>
      <c r="M57" s="301" t="s">
        <v>492</v>
      </c>
    </row>
    <row r="58" spans="2:26" x14ac:dyDescent="0.3">
      <c r="B58" s="92" t="s">
        <v>1088</v>
      </c>
      <c r="C58" s="34"/>
      <c r="D58" s="34"/>
      <c r="E58" s="34"/>
      <c r="F58" s="34"/>
      <c r="G58" s="37"/>
      <c r="H58" s="34"/>
      <c r="I58" s="34"/>
      <c r="J58" s="34"/>
      <c r="K58" s="34"/>
      <c r="M58" s="303" t="s">
        <v>489</v>
      </c>
    </row>
    <row r="59" spans="2:26" s="84" customFormat="1" x14ac:dyDescent="0.3">
      <c r="B59" s="92" t="s">
        <v>1088</v>
      </c>
      <c r="C59" s="84" t="s">
        <v>267</v>
      </c>
      <c r="D59" s="84" t="s">
        <v>266</v>
      </c>
      <c r="G59" s="85"/>
      <c r="L59"/>
      <c r="M59" s="303" t="s">
        <v>489</v>
      </c>
      <c r="N59"/>
      <c r="O59"/>
      <c r="P59"/>
      <c r="Q59"/>
      <c r="R59"/>
      <c r="S59"/>
      <c r="T59"/>
      <c r="U59"/>
      <c r="V59"/>
      <c r="W59"/>
      <c r="X59"/>
      <c r="Y59"/>
      <c r="Z59"/>
    </row>
    <row r="60" spans="2:26" x14ac:dyDescent="0.3">
      <c r="B60" s="92" t="s">
        <v>1088</v>
      </c>
      <c r="C60" s="674" t="s">
        <v>0</v>
      </c>
      <c r="D60" s="674"/>
      <c r="E60" s="675"/>
      <c r="F60" s="675"/>
      <c r="G60" s="56" t="s">
        <v>643</v>
      </c>
      <c r="H60" s="56">
        <v>2021</v>
      </c>
      <c r="I60" s="56">
        <v>2022</v>
      </c>
      <c r="J60" s="56">
        <v>2023</v>
      </c>
      <c r="K60" s="57" t="s">
        <v>1</v>
      </c>
      <c r="M60" s="303" t="s">
        <v>489</v>
      </c>
    </row>
    <row r="61" spans="2:26" x14ac:dyDescent="0.3">
      <c r="B61" s="92" t="s">
        <v>1088</v>
      </c>
      <c r="C61" s="542" t="s">
        <v>215</v>
      </c>
      <c r="D61" s="555"/>
      <c r="E61" s="559" t="s">
        <v>216</v>
      </c>
      <c r="F61" s="536"/>
      <c r="G61" s="40" t="s">
        <v>33</v>
      </c>
      <c r="H61" s="154">
        <v>100</v>
      </c>
      <c r="I61" s="154">
        <v>100</v>
      </c>
      <c r="J61" s="154">
        <v>100</v>
      </c>
      <c r="K61" s="42"/>
      <c r="M61" s="301" t="s">
        <v>492</v>
      </c>
    </row>
    <row r="62" spans="2:26" x14ac:dyDescent="0.3">
      <c r="B62" s="92" t="s">
        <v>1088</v>
      </c>
      <c r="C62" s="557"/>
      <c r="D62" s="556"/>
      <c r="E62" s="559" t="s">
        <v>34</v>
      </c>
      <c r="F62" s="536"/>
      <c r="G62" s="40" t="s">
        <v>33</v>
      </c>
      <c r="H62" s="154">
        <v>100</v>
      </c>
      <c r="I62" s="154">
        <v>100</v>
      </c>
      <c r="J62" s="154">
        <v>100</v>
      </c>
      <c r="K62" s="42"/>
      <c r="M62" s="301" t="s">
        <v>492</v>
      </c>
    </row>
    <row r="63" spans="2:26" x14ac:dyDescent="0.3">
      <c r="B63" s="92" t="s">
        <v>1088</v>
      </c>
      <c r="C63" s="563"/>
      <c r="D63" s="564"/>
      <c r="E63" s="559" t="s">
        <v>35</v>
      </c>
      <c r="F63" s="536"/>
      <c r="G63" s="40" t="s">
        <v>33</v>
      </c>
      <c r="H63" s="154">
        <v>100</v>
      </c>
      <c r="I63" s="154">
        <v>100</v>
      </c>
      <c r="J63" s="154">
        <v>100</v>
      </c>
      <c r="K63" s="42"/>
      <c r="M63" s="301" t="s">
        <v>492</v>
      </c>
    </row>
    <row r="64" spans="2:26" x14ac:dyDescent="0.3">
      <c r="B64" s="92" t="s">
        <v>1088</v>
      </c>
      <c r="C64" s="541" t="s">
        <v>36</v>
      </c>
      <c r="D64" s="541"/>
      <c r="E64" s="541"/>
      <c r="F64" s="539"/>
      <c r="G64" s="45" t="s">
        <v>33</v>
      </c>
      <c r="H64" s="155" t="s">
        <v>182</v>
      </c>
      <c r="I64" s="155" t="s">
        <v>182</v>
      </c>
      <c r="J64" s="156">
        <v>75</v>
      </c>
      <c r="K64" s="47" t="s">
        <v>401</v>
      </c>
      <c r="M64" s="301" t="s">
        <v>492</v>
      </c>
    </row>
    <row r="65" spans="2:26" x14ac:dyDescent="0.3">
      <c r="B65" s="92" t="s">
        <v>1088</v>
      </c>
      <c r="C65" s="34"/>
      <c r="D65" s="34"/>
      <c r="E65" s="34"/>
      <c r="F65" s="34"/>
      <c r="G65" s="37"/>
      <c r="H65" s="34"/>
      <c r="I65" s="34"/>
      <c r="J65" s="34"/>
      <c r="K65" s="34"/>
      <c r="M65" s="303" t="s">
        <v>489</v>
      </c>
    </row>
    <row r="66" spans="2:26" s="84" customFormat="1" x14ac:dyDescent="0.3">
      <c r="B66" s="92" t="s">
        <v>1088</v>
      </c>
      <c r="C66" s="84" t="s">
        <v>269</v>
      </c>
      <c r="D66" s="84" t="s">
        <v>268</v>
      </c>
      <c r="G66" s="85"/>
      <c r="L66"/>
      <c r="M66" s="303" t="s">
        <v>489</v>
      </c>
      <c r="N66"/>
      <c r="O66"/>
      <c r="P66"/>
      <c r="Q66"/>
      <c r="R66"/>
      <c r="S66"/>
      <c r="T66"/>
      <c r="U66"/>
      <c r="V66"/>
      <c r="W66"/>
      <c r="X66"/>
      <c r="Y66"/>
      <c r="Z66"/>
    </row>
    <row r="67" spans="2:26" x14ac:dyDescent="0.3">
      <c r="B67" s="92" t="s">
        <v>1088</v>
      </c>
      <c r="C67" s="674" t="s">
        <v>0</v>
      </c>
      <c r="D67" s="674"/>
      <c r="E67" s="675"/>
      <c r="F67" s="675"/>
      <c r="G67" s="678" t="s">
        <v>224</v>
      </c>
      <c r="H67" s="674"/>
      <c r="I67" s="678" t="s">
        <v>225</v>
      </c>
      <c r="J67" s="674"/>
      <c r="K67" s="57" t="s">
        <v>1</v>
      </c>
      <c r="M67" s="303" t="s">
        <v>489</v>
      </c>
    </row>
    <row r="68" spans="2:26" x14ac:dyDescent="0.3">
      <c r="B68" s="92" t="s">
        <v>1088</v>
      </c>
      <c r="C68" s="537" t="s">
        <v>37</v>
      </c>
      <c r="D68" s="538"/>
      <c r="E68" s="544" t="s">
        <v>219</v>
      </c>
      <c r="F68" s="538"/>
      <c r="G68" s="613">
        <v>7000</v>
      </c>
      <c r="H68" s="614"/>
      <c r="I68" s="679">
        <v>1.88</v>
      </c>
      <c r="J68" s="680"/>
      <c r="K68" s="42" t="s">
        <v>407</v>
      </c>
      <c r="M68" s="301" t="s">
        <v>492</v>
      </c>
    </row>
    <row r="69" spans="2:26" ht="16.5" customHeight="1" x14ac:dyDescent="0.3">
      <c r="B69" s="92" t="s">
        <v>1088</v>
      </c>
      <c r="C69" s="547" t="s">
        <v>223</v>
      </c>
      <c r="D69" s="548"/>
      <c r="E69" s="544" t="s">
        <v>221</v>
      </c>
      <c r="F69" s="538"/>
      <c r="G69" s="613">
        <v>2183120</v>
      </c>
      <c r="H69" s="614"/>
      <c r="I69" s="608">
        <v>464.96</v>
      </c>
      <c r="J69" s="609"/>
      <c r="K69" s="42" t="s">
        <v>406</v>
      </c>
      <c r="M69" s="301" t="s">
        <v>492</v>
      </c>
    </row>
    <row r="70" spans="2:26" x14ac:dyDescent="0.3">
      <c r="B70" s="92" t="s">
        <v>1088</v>
      </c>
      <c r="C70" s="551"/>
      <c r="D70" s="552"/>
      <c r="E70" s="677" t="s">
        <v>222</v>
      </c>
      <c r="F70" s="602"/>
      <c r="G70" s="620">
        <v>350</v>
      </c>
      <c r="H70" s="621"/>
      <c r="I70" s="610">
        <v>0.14000000000000001</v>
      </c>
      <c r="J70" s="611"/>
      <c r="K70" s="47" t="s">
        <v>406</v>
      </c>
      <c r="M70" s="301" t="s">
        <v>492</v>
      </c>
    </row>
    <row r="71" spans="2:26" x14ac:dyDescent="0.3">
      <c r="B71" s="92" t="s">
        <v>1088</v>
      </c>
      <c r="C71" s="34"/>
      <c r="D71" s="34"/>
      <c r="E71" s="34"/>
      <c r="F71" s="34"/>
      <c r="G71" s="37"/>
      <c r="H71" s="34"/>
      <c r="I71" s="34"/>
      <c r="J71" s="34"/>
      <c r="K71" s="34"/>
      <c r="M71" s="303" t="s">
        <v>489</v>
      </c>
    </row>
    <row r="72" spans="2:26" s="84" customFormat="1" x14ac:dyDescent="0.3">
      <c r="B72" s="92" t="s">
        <v>1088</v>
      </c>
      <c r="C72" s="84" t="s">
        <v>271</v>
      </c>
      <c r="D72" s="84" t="s">
        <v>270</v>
      </c>
      <c r="G72" s="85"/>
      <c r="L72"/>
      <c r="M72" s="303" t="s">
        <v>489</v>
      </c>
      <c r="N72"/>
      <c r="O72"/>
      <c r="P72"/>
      <c r="Q72"/>
      <c r="R72"/>
      <c r="S72"/>
      <c r="T72"/>
      <c r="U72"/>
      <c r="V72"/>
      <c r="W72"/>
      <c r="X72"/>
      <c r="Y72"/>
      <c r="Z72"/>
    </row>
    <row r="73" spans="2:26" x14ac:dyDescent="0.3">
      <c r="B73" s="92" t="s">
        <v>1088</v>
      </c>
      <c r="C73" s="674" t="s">
        <v>0</v>
      </c>
      <c r="D73" s="674"/>
      <c r="E73" s="675"/>
      <c r="F73" s="675"/>
      <c r="G73" s="675" t="s">
        <v>226</v>
      </c>
      <c r="H73" s="675"/>
      <c r="I73" s="675"/>
      <c r="J73" s="675"/>
      <c r="K73" s="57" t="s">
        <v>1</v>
      </c>
      <c r="M73" s="303" t="s">
        <v>489</v>
      </c>
    </row>
    <row r="74" spans="2:26" x14ac:dyDescent="0.3">
      <c r="B74" s="92" t="s">
        <v>1088</v>
      </c>
      <c r="C74" s="535" t="s">
        <v>37</v>
      </c>
      <c r="D74" s="535"/>
      <c r="E74" s="535"/>
      <c r="F74" s="536"/>
      <c r="G74" s="618">
        <v>0.02</v>
      </c>
      <c r="H74" s="618"/>
      <c r="I74" s="618"/>
      <c r="J74" s="618"/>
      <c r="K74" s="42" t="s">
        <v>352</v>
      </c>
      <c r="M74" s="301" t="s">
        <v>492</v>
      </c>
    </row>
    <row r="75" spans="2:26" x14ac:dyDescent="0.3">
      <c r="B75" s="92" t="s">
        <v>1088</v>
      </c>
      <c r="C75" s="535" t="s">
        <v>38</v>
      </c>
      <c r="D75" s="535"/>
      <c r="E75" s="535"/>
      <c r="F75" s="536"/>
      <c r="G75" s="618">
        <v>7.67</v>
      </c>
      <c r="H75" s="618"/>
      <c r="I75" s="618"/>
      <c r="J75" s="618"/>
      <c r="K75" s="42" t="s">
        <v>353</v>
      </c>
      <c r="M75" s="301" t="s">
        <v>492</v>
      </c>
    </row>
    <row r="76" spans="2:26" x14ac:dyDescent="0.3">
      <c r="B76" s="92" t="s">
        <v>1088</v>
      </c>
      <c r="C76" s="535" t="s">
        <v>39</v>
      </c>
      <c r="D76" s="535"/>
      <c r="E76" s="535"/>
      <c r="F76" s="536"/>
      <c r="G76" s="618">
        <v>9.27</v>
      </c>
      <c r="H76" s="618"/>
      <c r="I76" s="618"/>
      <c r="J76" s="618"/>
      <c r="K76" s="42" t="s">
        <v>354</v>
      </c>
      <c r="M76" s="301" t="s">
        <v>492</v>
      </c>
    </row>
    <row r="77" spans="2:26" x14ac:dyDescent="0.3">
      <c r="B77" s="92" t="s">
        <v>1088</v>
      </c>
      <c r="C77" s="535" t="s">
        <v>40</v>
      </c>
      <c r="D77" s="535"/>
      <c r="E77" s="535"/>
      <c r="F77" s="536"/>
      <c r="G77" s="619">
        <v>0</v>
      </c>
      <c r="H77" s="619"/>
      <c r="I77" s="619"/>
      <c r="J77" s="619"/>
      <c r="K77" s="42" t="s">
        <v>244</v>
      </c>
      <c r="M77" s="301" t="s">
        <v>492</v>
      </c>
    </row>
    <row r="78" spans="2:26" x14ac:dyDescent="0.3">
      <c r="B78" s="92" t="s">
        <v>1088</v>
      </c>
      <c r="C78" s="541" t="s">
        <v>41</v>
      </c>
      <c r="D78" s="541"/>
      <c r="E78" s="541"/>
      <c r="F78" s="539"/>
      <c r="G78" s="615">
        <v>26.69</v>
      </c>
      <c r="H78" s="616"/>
      <c r="I78" s="616"/>
      <c r="J78" s="617"/>
      <c r="K78" s="47" t="s">
        <v>355</v>
      </c>
      <c r="M78" s="301" t="s">
        <v>492</v>
      </c>
    </row>
    <row r="79" spans="2:26" x14ac:dyDescent="0.3">
      <c r="B79" s="92" t="s">
        <v>1088</v>
      </c>
      <c r="C79" s="34"/>
      <c r="D79" s="34"/>
      <c r="E79" s="34"/>
      <c r="F79" s="34"/>
      <c r="G79" s="37"/>
      <c r="H79" s="34"/>
      <c r="I79" s="34"/>
      <c r="J79" s="34"/>
      <c r="K79" s="34"/>
      <c r="M79" s="303" t="s">
        <v>489</v>
      </c>
    </row>
    <row r="80" spans="2:26" s="84" customFormat="1" x14ac:dyDescent="0.3">
      <c r="B80" s="92" t="s">
        <v>1088</v>
      </c>
      <c r="C80" s="84" t="s">
        <v>486</v>
      </c>
      <c r="D80" s="84" t="s">
        <v>374</v>
      </c>
      <c r="G80" s="85"/>
      <c r="L80"/>
      <c r="M80" s="303" t="s">
        <v>489</v>
      </c>
      <c r="N80"/>
      <c r="O80"/>
      <c r="P80"/>
      <c r="Q80"/>
      <c r="R80"/>
      <c r="S80"/>
      <c r="T80"/>
      <c r="U80"/>
      <c r="V80"/>
      <c r="W80"/>
      <c r="X80"/>
      <c r="Y80"/>
      <c r="Z80"/>
    </row>
    <row r="81" spans="2:26" x14ac:dyDescent="0.3">
      <c r="B81" s="92" t="s">
        <v>1088</v>
      </c>
      <c r="C81" s="674" t="s">
        <v>0</v>
      </c>
      <c r="D81" s="674"/>
      <c r="E81" s="675"/>
      <c r="F81" s="675"/>
      <c r="G81" s="56" t="s">
        <v>643</v>
      </c>
      <c r="H81" s="56">
        <v>2021</v>
      </c>
      <c r="I81" s="56">
        <v>2022</v>
      </c>
      <c r="J81" s="56">
        <v>2023</v>
      </c>
      <c r="K81" s="57" t="s">
        <v>1</v>
      </c>
      <c r="M81" s="303" t="s">
        <v>489</v>
      </c>
    </row>
    <row r="82" spans="2:26" x14ac:dyDescent="0.3">
      <c r="B82" s="92" t="s">
        <v>1088</v>
      </c>
      <c r="C82" s="535" t="s">
        <v>234</v>
      </c>
      <c r="D82" s="535"/>
      <c r="E82" s="535"/>
      <c r="F82" s="536"/>
      <c r="G82" s="40" t="s">
        <v>3</v>
      </c>
      <c r="H82" s="168">
        <v>0</v>
      </c>
      <c r="I82" s="168">
        <v>0</v>
      </c>
      <c r="J82" s="168">
        <v>0</v>
      </c>
      <c r="K82" s="42"/>
      <c r="M82" s="301" t="s">
        <v>493</v>
      </c>
    </row>
    <row r="83" spans="2:26" x14ac:dyDescent="0.3">
      <c r="B83" s="92" t="s">
        <v>1088</v>
      </c>
      <c r="C83" s="535" t="s">
        <v>235</v>
      </c>
      <c r="D83" s="535"/>
      <c r="E83" s="535"/>
      <c r="F83" s="536"/>
      <c r="G83" s="40" t="s">
        <v>3</v>
      </c>
      <c r="H83" s="168">
        <v>0</v>
      </c>
      <c r="I83" s="168">
        <v>0</v>
      </c>
      <c r="J83" s="168">
        <v>0</v>
      </c>
      <c r="K83" s="42"/>
      <c r="M83" s="301" t="s">
        <v>493</v>
      </c>
    </row>
    <row r="84" spans="2:26" x14ac:dyDescent="0.3">
      <c r="B84" s="92" t="s">
        <v>1088</v>
      </c>
      <c r="C84" s="535" t="s">
        <v>236</v>
      </c>
      <c r="D84" s="535"/>
      <c r="E84" s="535"/>
      <c r="F84" s="536"/>
      <c r="G84" s="40" t="s">
        <v>3</v>
      </c>
      <c r="H84" s="168">
        <v>0</v>
      </c>
      <c r="I84" s="168">
        <v>0</v>
      </c>
      <c r="J84" s="182">
        <v>989.87300000000005</v>
      </c>
      <c r="K84" s="42"/>
      <c r="M84" s="301" t="s">
        <v>493</v>
      </c>
    </row>
    <row r="85" spans="2:26" x14ac:dyDescent="0.3">
      <c r="B85" s="92" t="s">
        <v>1088</v>
      </c>
      <c r="C85" s="541" t="s">
        <v>237</v>
      </c>
      <c r="D85" s="541"/>
      <c r="E85" s="541"/>
      <c r="F85" s="539"/>
      <c r="G85" s="45" t="s">
        <v>3</v>
      </c>
      <c r="H85" s="169">
        <v>0</v>
      </c>
      <c r="I85" s="169">
        <v>0</v>
      </c>
      <c r="J85" s="169">
        <v>0</v>
      </c>
      <c r="K85" s="47"/>
      <c r="M85" s="301" t="s">
        <v>493</v>
      </c>
    </row>
    <row r="86" spans="2:26" x14ac:dyDescent="0.3">
      <c r="B86" s="92" t="s">
        <v>1088</v>
      </c>
      <c r="C86" s="34" t="s">
        <v>375</v>
      </c>
      <c r="D86" s="34"/>
      <c r="E86" s="34"/>
      <c r="F86" s="34"/>
      <c r="G86" s="37"/>
      <c r="H86" s="34"/>
      <c r="I86" s="34"/>
      <c r="J86" s="34"/>
      <c r="K86" s="34"/>
      <c r="M86" s="303" t="s">
        <v>489</v>
      </c>
    </row>
    <row r="87" spans="2:26" x14ac:dyDescent="0.3">
      <c r="B87" s="92" t="s">
        <v>1088</v>
      </c>
      <c r="C87" s="34"/>
      <c r="D87" s="34"/>
      <c r="E87" s="34"/>
      <c r="F87" s="34"/>
      <c r="G87" s="37"/>
      <c r="H87" s="34"/>
      <c r="I87" s="34"/>
      <c r="J87" s="34"/>
      <c r="K87" s="34"/>
      <c r="M87" s="303" t="s">
        <v>489</v>
      </c>
    </row>
    <row r="88" spans="2:26" s="84" customFormat="1" x14ac:dyDescent="0.3">
      <c r="B88" s="92" t="s">
        <v>1088</v>
      </c>
      <c r="C88" s="86" t="s">
        <v>272</v>
      </c>
      <c r="D88" s="84" t="s">
        <v>356</v>
      </c>
      <c r="G88" s="85"/>
      <c r="L88"/>
      <c r="M88" s="303" t="s">
        <v>489</v>
      </c>
      <c r="N88"/>
      <c r="O88"/>
      <c r="P88"/>
      <c r="Q88"/>
      <c r="R88"/>
      <c r="S88"/>
      <c r="T88"/>
      <c r="U88"/>
      <c r="V88"/>
      <c r="W88"/>
      <c r="X88"/>
      <c r="Y88"/>
      <c r="Z88"/>
    </row>
    <row r="89" spans="2:26" x14ac:dyDescent="0.3">
      <c r="B89" s="92" t="s">
        <v>1088</v>
      </c>
      <c r="C89" s="674" t="s">
        <v>0</v>
      </c>
      <c r="D89" s="674"/>
      <c r="E89" s="675"/>
      <c r="F89" s="675"/>
      <c r="G89" s="56" t="s">
        <v>643</v>
      </c>
      <c r="H89" s="56">
        <v>2021</v>
      </c>
      <c r="I89" s="56">
        <v>2022</v>
      </c>
      <c r="J89" s="56">
        <v>2023</v>
      </c>
      <c r="K89" s="57" t="s">
        <v>1</v>
      </c>
      <c r="M89" s="303" t="s">
        <v>489</v>
      </c>
    </row>
    <row r="90" spans="2:26" x14ac:dyDescent="0.3">
      <c r="B90" s="92" t="s">
        <v>1088</v>
      </c>
      <c r="C90" s="536" t="s">
        <v>233</v>
      </c>
      <c r="D90" s="536"/>
      <c r="E90" s="562"/>
      <c r="F90" s="562"/>
      <c r="G90" s="40" t="s">
        <v>3</v>
      </c>
      <c r="H90" s="152" t="s">
        <v>217</v>
      </c>
      <c r="I90" s="152" t="s">
        <v>217</v>
      </c>
      <c r="J90" s="182">
        <v>989.87300000000005</v>
      </c>
      <c r="K90" s="42"/>
      <c r="M90" s="301" t="s">
        <v>493</v>
      </c>
    </row>
    <row r="91" spans="2:26" x14ac:dyDescent="0.3">
      <c r="B91" s="92" t="s">
        <v>1088</v>
      </c>
      <c r="C91" s="547" t="s">
        <v>402</v>
      </c>
      <c r="D91" s="548"/>
      <c r="E91" s="559" t="s">
        <v>378</v>
      </c>
      <c r="F91" s="536"/>
      <c r="G91" s="40" t="s">
        <v>3</v>
      </c>
      <c r="H91" s="152" t="s">
        <v>217</v>
      </c>
      <c r="I91" s="152" t="s">
        <v>217</v>
      </c>
      <c r="J91" s="41">
        <v>210.5</v>
      </c>
      <c r="K91" s="42" t="s">
        <v>379</v>
      </c>
      <c r="M91" s="301" t="s">
        <v>493</v>
      </c>
    </row>
    <row r="92" spans="2:26" x14ac:dyDescent="0.3">
      <c r="B92" s="92" t="s">
        <v>1088</v>
      </c>
      <c r="C92" s="549"/>
      <c r="D92" s="550"/>
      <c r="E92" s="559" t="s">
        <v>376</v>
      </c>
      <c r="F92" s="536"/>
      <c r="G92" s="40" t="s">
        <v>3</v>
      </c>
      <c r="H92" s="152" t="s">
        <v>217</v>
      </c>
      <c r="I92" s="152" t="s">
        <v>217</v>
      </c>
      <c r="J92" s="41">
        <v>176.84100000000001</v>
      </c>
      <c r="K92" s="42"/>
      <c r="M92" s="301" t="s">
        <v>493</v>
      </c>
    </row>
    <row r="93" spans="2:26" x14ac:dyDescent="0.3">
      <c r="B93" s="92" t="s">
        <v>1088</v>
      </c>
      <c r="C93" s="551"/>
      <c r="D93" s="552"/>
      <c r="E93" s="47" t="s">
        <v>377</v>
      </c>
      <c r="F93" s="44"/>
      <c r="G93" s="45" t="s">
        <v>3</v>
      </c>
      <c r="H93" s="153" t="s">
        <v>217</v>
      </c>
      <c r="I93" s="153" t="s">
        <v>217</v>
      </c>
      <c r="J93" s="46">
        <v>121.80800000000001</v>
      </c>
      <c r="K93" s="47"/>
      <c r="M93" s="301" t="s">
        <v>493</v>
      </c>
    </row>
    <row r="94" spans="2:26" x14ac:dyDescent="0.3">
      <c r="B94" s="92" t="s">
        <v>1088</v>
      </c>
      <c r="C94" s="34"/>
      <c r="D94" s="34"/>
      <c r="E94" s="34"/>
      <c r="F94" s="34"/>
      <c r="G94" s="37"/>
      <c r="H94" s="34"/>
      <c r="I94" s="34"/>
      <c r="J94" s="34"/>
      <c r="K94" s="34"/>
      <c r="M94" s="303" t="s">
        <v>489</v>
      </c>
    </row>
    <row r="95" spans="2:26" s="84" customFormat="1" x14ac:dyDescent="0.3">
      <c r="B95" s="92" t="s">
        <v>1088</v>
      </c>
      <c r="C95" s="84" t="s">
        <v>273</v>
      </c>
      <c r="D95" s="84" t="s">
        <v>606</v>
      </c>
      <c r="G95" s="85"/>
      <c r="L95"/>
      <c r="M95" s="303" t="s">
        <v>489</v>
      </c>
      <c r="N95"/>
      <c r="O95"/>
      <c r="P95"/>
      <c r="Q95"/>
      <c r="R95"/>
      <c r="S95"/>
      <c r="T95"/>
      <c r="U95"/>
      <c r="V95"/>
      <c r="W95"/>
      <c r="X95"/>
      <c r="Y95"/>
      <c r="Z95"/>
    </row>
    <row r="96" spans="2:26" x14ac:dyDescent="0.3">
      <c r="B96" s="92" t="s">
        <v>1088</v>
      </c>
      <c r="C96" s="674" t="s">
        <v>0</v>
      </c>
      <c r="D96" s="674"/>
      <c r="E96" s="675"/>
      <c r="F96" s="675"/>
      <c r="G96" s="56" t="s">
        <v>643</v>
      </c>
      <c r="H96" s="56">
        <v>2021</v>
      </c>
      <c r="I96" s="56">
        <v>2022</v>
      </c>
      <c r="J96" s="56">
        <v>2023</v>
      </c>
      <c r="K96" s="57" t="s">
        <v>1</v>
      </c>
      <c r="M96" s="303" t="s">
        <v>489</v>
      </c>
    </row>
    <row r="97" spans="2:26" x14ac:dyDescent="0.3">
      <c r="B97" s="92" t="s">
        <v>1088</v>
      </c>
      <c r="C97" s="535" t="s">
        <v>238</v>
      </c>
      <c r="D97" s="535"/>
      <c r="E97" s="535"/>
      <c r="F97" s="536"/>
      <c r="G97" s="40" t="s">
        <v>95</v>
      </c>
      <c r="H97" s="114">
        <v>0</v>
      </c>
      <c r="I97" s="114">
        <v>4</v>
      </c>
      <c r="J97" s="114">
        <v>7</v>
      </c>
      <c r="K97" s="42"/>
      <c r="M97" s="301" t="s">
        <v>494</v>
      </c>
    </row>
    <row r="98" spans="2:26" x14ac:dyDescent="0.3">
      <c r="B98" s="92" t="s">
        <v>1088</v>
      </c>
      <c r="C98" s="535" t="s">
        <v>239</v>
      </c>
      <c r="D98" s="535"/>
      <c r="E98" s="535"/>
      <c r="F98" s="536"/>
      <c r="G98" s="40" t="s">
        <v>95</v>
      </c>
      <c r="H98" s="114">
        <v>0</v>
      </c>
      <c r="I98" s="114">
        <v>4</v>
      </c>
      <c r="J98" s="114">
        <v>7</v>
      </c>
      <c r="K98" s="42"/>
      <c r="M98" s="301" t="s">
        <v>494</v>
      </c>
    </row>
    <row r="99" spans="2:26" x14ac:dyDescent="0.3">
      <c r="B99" s="92" t="s">
        <v>1088</v>
      </c>
      <c r="C99" s="541" t="s">
        <v>240</v>
      </c>
      <c r="D99" s="541"/>
      <c r="E99" s="541"/>
      <c r="F99" s="539"/>
      <c r="G99" s="45" t="s">
        <v>95</v>
      </c>
      <c r="H99" s="83">
        <v>0</v>
      </c>
      <c r="I99" s="83">
        <v>1</v>
      </c>
      <c r="J99" s="83">
        <v>1</v>
      </c>
      <c r="K99" s="47"/>
      <c r="M99" s="301" t="s">
        <v>494</v>
      </c>
    </row>
    <row r="100" spans="2:26" x14ac:dyDescent="0.3">
      <c r="B100" s="92" t="s">
        <v>1088</v>
      </c>
      <c r="C100" s="34"/>
      <c r="D100" s="34"/>
      <c r="E100" s="34"/>
      <c r="F100" s="34"/>
      <c r="G100" s="37"/>
      <c r="H100" s="34"/>
      <c r="I100" s="34"/>
      <c r="J100" s="34"/>
      <c r="K100" s="34"/>
      <c r="M100" s="303" t="s">
        <v>489</v>
      </c>
    </row>
    <row r="101" spans="2:26" s="84" customFormat="1" x14ac:dyDescent="0.3">
      <c r="B101" s="92" t="s">
        <v>1088</v>
      </c>
      <c r="C101" s="84" t="s">
        <v>274</v>
      </c>
      <c r="D101" s="84" t="s">
        <v>607</v>
      </c>
      <c r="G101" s="85"/>
      <c r="L101"/>
      <c r="M101" s="303" t="s">
        <v>489</v>
      </c>
      <c r="N101"/>
      <c r="O101"/>
      <c r="P101"/>
      <c r="Q101"/>
      <c r="R101"/>
      <c r="S101"/>
      <c r="T101"/>
      <c r="U101"/>
      <c r="V101"/>
      <c r="W101"/>
      <c r="X101"/>
      <c r="Y101"/>
      <c r="Z101"/>
    </row>
    <row r="102" spans="2:26" x14ac:dyDescent="0.3">
      <c r="B102" s="92" t="s">
        <v>1088</v>
      </c>
      <c r="C102" s="674" t="s">
        <v>0</v>
      </c>
      <c r="D102" s="674"/>
      <c r="E102" s="675"/>
      <c r="F102" s="675"/>
      <c r="G102" s="56" t="s">
        <v>643</v>
      </c>
      <c r="H102" s="56">
        <v>2021</v>
      </c>
      <c r="I102" s="56">
        <v>2022</v>
      </c>
      <c r="J102" s="56">
        <v>2023</v>
      </c>
      <c r="K102" s="57" t="s">
        <v>1</v>
      </c>
      <c r="M102" s="303" t="s">
        <v>489</v>
      </c>
    </row>
    <row r="103" spans="2:26" x14ac:dyDescent="0.3">
      <c r="B103" s="92" t="s">
        <v>1088</v>
      </c>
      <c r="C103" s="535" t="s">
        <v>241</v>
      </c>
      <c r="D103" s="535"/>
      <c r="E103" s="535"/>
      <c r="F103" s="536"/>
      <c r="G103" s="40" t="s">
        <v>114</v>
      </c>
      <c r="H103" s="114">
        <v>0</v>
      </c>
      <c r="I103" s="114">
        <v>1</v>
      </c>
      <c r="J103" s="114">
        <v>1</v>
      </c>
      <c r="K103" s="42"/>
      <c r="M103" s="301" t="s">
        <v>494</v>
      </c>
    </row>
    <row r="104" spans="2:26" x14ac:dyDescent="0.3">
      <c r="B104" s="92" t="s">
        <v>1088</v>
      </c>
      <c r="C104" s="541" t="s">
        <v>240</v>
      </c>
      <c r="D104" s="541"/>
      <c r="E104" s="541"/>
      <c r="F104" s="539"/>
      <c r="G104" s="45" t="s">
        <v>95</v>
      </c>
      <c r="H104" s="83">
        <v>0</v>
      </c>
      <c r="I104" s="83">
        <v>0</v>
      </c>
      <c r="J104" s="83">
        <v>0</v>
      </c>
      <c r="K104" s="47"/>
      <c r="M104" s="301" t="s">
        <v>494</v>
      </c>
    </row>
    <row r="105" spans="2:26" x14ac:dyDescent="0.3">
      <c r="B105" s="92" t="s">
        <v>1088</v>
      </c>
      <c r="C105" s="34"/>
      <c r="D105" s="34"/>
      <c r="E105" s="34"/>
      <c r="F105" s="34"/>
      <c r="G105" s="37"/>
      <c r="H105" s="34"/>
      <c r="I105" s="34"/>
      <c r="J105" s="34"/>
      <c r="K105" s="34"/>
      <c r="M105" s="303" t="s">
        <v>489</v>
      </c>
    </row>
    <row r="106" spans="2:26" s="84" customFormat="1" x14ac:dyDescent="0.3">
      <c r="B106" s="92" t="s">
        <v>1088</v>
      </c>
      <c r="C106" s="84" t="s">
        <v>275</v>
      </c>
      <c r="D106" s="84" t="s">
        <v>348</v>
      </c>
      <c r="G106" s="85"/>
      <c r="L106"/>
      <c r="M106" s="303" t="s">
        <v>489</v>
      </c>
      <c r="N106"/>
      <c r="O106"/>
      <c r="P106"/>
      <c r="Q106"/>
      <c r="R106"/>
      <c r="S106"/>
      <c r="T106"/>
      <c r="U106"/>
      <c r="V106"/>
      <c r="W106"/>
      <c r="X106"/>
      <c r="Y106"/>
      <c r="Z106"/>
    </row>
    <row r="107" spans="2:26" x14ac:dyDescent="0.3">
      <c r="B107" s="92" t="s">
        <v>1088</v>
      </c>
      <c r="C107" s="676" t="s">
        <v>0</v>
      </c>
      <c r="D107" s="676"/>
      <c r="E107" s="676"/>
      <c r="F107" s="674"/>
      <c r="G107" s="56" t="s">
        <v>643</v>
      </c>
      <c r="H107" s="56">
        <v>2021</v>
      </c>
      <c r="I107" s="56">
        <v>2022</v>
      </c>
      <c r="J107" s="56">
        <v>2023</v>
      </c>
      <c r="K107" s="57" t="s">
        <v>1</v>
      </c>
      <c r="M107" s="303" t="s">
        <v>489</v>
      </c>
    </row>
    <row r="108" spans="2:26" x14ac:dyDescent="0.3">
      <c r="B108" s="92" t="s">
        <v>1088</v>
      </c>
      <c r="C108" s="535" t="s">
        <v>111</v>
      </c>
      <c r="D108" s="535"/>
      <c r="E108" s="535"/>
      <c r="F108" s="536"/>
      <c r="G108" s="40" t="s">
        <v>95</v>
      </c>
      <c r="H108" s="109" t="s">
        <v>182</v>
      </c>
      <c r="I108" s="109" t="s">
        <v>182</v>
      </c>
      <c r="J108" s="49">
        <v>0</v>
      </c>
      <c r="K108" s="42"/>
      <c r="M108" s="301" t="s">
        <v>495</v>
      </c>
    </row>
    <row r="109" spans="2:26" x14ac:dyDescent="0.3">
      <c r="B109" s="92" t="s">
        <v>1088</v>
      </c>
      <c r="C109" s="541" t="s">
        <v>347</v>
      </c>
      <c r="D109" s="541"/>
      <c r="E109" s="541"/>
      <c r="F109" s="539"/>
      <c r="G109" s="45" t="s">
        <v>3</v>
      </c>
      <c r="H109" s="62" t="s">
        <v>182</v>
      </c>
      <c r="I109" s="62" t="s">
        <v>182</v>
      </c>
      <c r="J109" s="51">
        <v>0</v>
      </c>
      <c r="K109" s="47"/>
      <c r="M109" s="301" t="s">
        <v>495</v>
      </c>
    </row>
    <row r="110" spans="2:26" x14ac:dyDescent="0.3">
      <c r="B110" s="92" t="s">
        <v>1088</v>
      </c>
      <c r="C110" s="34"/>
      <c r="D110" s="34"/>
      <c r="E110" s="34"/>
      <c r="F110" s="34"/>
      <c r="G110" s="37"/>
      <c r="H110" s="187"/>
      <c r="I110" s="187"/>
      <c r="J110" s="34"/>
      <c r="K110" s="34"/>
      <c r="M110" s="303" t="s">
        <v>489</v>
      </c>
    </row>
    <row r="111" spans="2:26" x14ac:dyDescent="0.3">
      <c r="B111" s="92" t="s">
        <v>1088</v>
      </c>
      <c r="C111" s="34"/>
      <c r="D111" s="34"/>
      <c r="E111" s="34"/>
      <c r="F111" s="34"/>
      <c r="G111" s="37"/>
      <c r="H111" s="34"/>
      <c r="I111" s="34"/>
      <c r="J111" s="34"/>
      <c r="K111" s="34"/>
      <c r="M111" s="303" t="s">
        <v>489</v>
      </c>
    </row>
    <row r="112" spans="2:26" x14ac:dyDescent="0.3">
      <c r="B112" s="92" t="s">
        <v>1199</v>
      </c>
      <c r="C112" s="34"/>
      <c r="D112" s="34"/>
      <c r="E112" s="34"/>
      <c r="F112" s="34"/>
      <c r="G112" s="37"/>
      <c r="H112" s="34"/>
      <c r="I112" s="34"/>
      <c r="J112" s="34"/>
      <c r="K112" s="34"/>
      <c r="M112" s="303" t="s">
        <v>489</v>
      </c>
    </row>
    <row r="113" spans="2:26" s="84" customFormat="1" x14ac:dyDescent="0.3">
      <c r="B113" s="87" t="s">
        <v>1199</v>
      </c>
      <c r="C113" s="87"/>
      <c r="D113" s="88"/>
      <c r="E113" s="88"/>
      <c r="F113" s="88"/>
      <c r="G113" s="89"/>
      <c r="H113" s="88"/>
      <c r="I113" s="88"/>
      <c r="J113" s="88"/>
      <c r="K113" s="88"/>
      <c r="L113"/>
      <c r="M113" s="303" t="s">
        <v>489</v>
      </c>
      <c r="N113"/>
      <c r="O113"/>
      <c r="P113"/>
      <c r="Q113"/>
      <c r="R113"/>
      <c r="S113"/>
      <c r="T113"/>
      <c r="U113"/>
      <c r="V113"/>
      <c r="W113"/>
      <c r="X113"/>
      <c r="Y113"/>
      <c r="Z113"/>
    </row>
    <row r="114" spans="2:26" ht="17.25" x14ac:dyDescent="0.3">
      <c r="B114" s="92" t="s">
        <v>1199</v>
      </c>
      <c r="C114" s="28"/>
      <c r="D114" s="28"/>
      <c r="E114" s="29"/>
      <c r="F114" s="29"/>
      <c r="G114" s="30"/>
      <c r="H114" s="29"/>
      <c r="I114" s="29"/>
      <c r="J114" s="29"/>
      <c r="K114" s="29"/>
      <c r="M114" s="303" t="s">
        <v>489</v>
      </c>
    </row>
    <row r="115" spans="2:26" s="84" customFormat="1" x14ac:dyDescent="0.3">
      <c r="B115" s="92" t="s">
        <v>1199</v>
      </c>
      <c r="C115" s="84" t="s">
        <v>277</v>
      </c>
      <c r="D115" s="84" t="s">
        <v>276</v>
      </c>
      <c r="G115" s="85"/>
      <c r="L115"/>
      <c r="M115" s="303" t="s">
        <v>489</v>
      </c>
      <c r="N115"/>
      <c r="O115"/>
      <c r="P115"/>
      <c r="Q115"/>
      <c r="R115"/>
      <c r="S115"/>
      <c r="T115"/>
      <c r="U115"/>
      <c r="V115"/>
      <c r="W115"/>
      <c r="X115"/>
      <c r="Y115"/>
      <c r="Z115"/>
    </row>
    <row r="116" spans="2:26" x14ac:dyDescent="0.3">
      <c r="B116" s="92" t="s">
        <v>1199</v>
      </c>
      <c r="C116" s="545" t="s">
        <v>0</v>
      </c>
      <c r="D116" s="545"/>
      <c r="E116" s="545"/>
      <c r="F116" s="546"/>
      <c r="G116" s="35" t="s">
        <v>643</v>
      </c>
      <c r="H116" s="35">
        <v>2021</v>
      </c>
      <c r="I116" s="35">
        <v>2022</v>
      </c>
      <c r="J116" s="35">
        <v>2023</v>
      </c>
      <c r="K116" s="36" t="s">
        <v>1</v>
      </c>
      <c r="M116" s="303" t="s">
        <v>489</v>
      </c>
    </row>
    <row r="117" spans="2:26" x14ac:dyDescent="0.3">
      <c r="B117" s="92" t="s">
        <v>1199</v>
      </c>
      <c r="C117" s="547" t="s">
        <v>42</v>
      </c>
      <c r="D117" s="547"/>
      <c r="E117" s="38" t="s">
        <v>13</v>
      </c>
      <c r="F117" s="39"/>
      <c r="G117" s="40" t="s">
        <v>245</v>
      </c>
      <c r="H117" s="65">
        <v>3409409</v>
      </c>
      <c r="I117" s="65">
        <v>3473210</v>
      </c>
      <c r="J117" s="65">
        <v>3323874</v>
      </c>
      <c r="K117" s="304" t="s">
        <v>647</v>
      </c>
      <c r="M117" s="301" t="s">
        <v>496</v>
      </c>
    </row>
    <row r="118" spans="2:26" x14ac:dyDescent="0.3">
      <c r="B118" s="92" t="s">
        <v>1199</v>
      </c>
      <c r="C118" s="549"/>
      <c r="D118" s="549"/>
      <c r="E118" s="38" t="s">
        <v>44</v>
      </c>
      <c r="F118" s="39"/>
      <c r="G118" s="40" t="s">
        <v>43</v>
      </c>
      <c r="H118" s="66">
        <v>3036989</v>
      </c>
      <c r="I118" s="65">
        <v>3128818</v>
      </c>
      <c r="J118" s="65">
        <v>3009511</v>
      </c>
      <c r="K118" s="42"/>
      <c r="M118" s="301" t="s">
        <v>496</v>
      </c>
    </row>
    <row r="119" spans="2:26" x14ac:dyDescent="0.3">
      <c r="B119" s="92" t="s">
        <v>1199</v>
      </c>
      <c r="C119" s="567"/>
      <c r="D119" s="567"/>
      <c r="E119" s="38" t="s">
        <v>45</v>
      </c>
      <c r="F119" s="39"/>
      <c r="G119" s="40" t="s">
        <v>43</v>
      </c>
      <c r="H119" s="65">
        <v>372428</v>
      </c>
      <c r="I119" s="65">
        <v>344400</v>
      </c>
      <c r="J119" s="65">
        <v>314368</v>
      </c>
      <c r="K119" s="42"/>
      <c r="M119" s="301" t="s">
        <v>496</v>
      </c>
    </row>
    <row r="120" spans="2:26" x14ac:dyDescent="0.3">
      <c r="B120" s="92" t="s">
        <v>1199</v>
      </c>
      <c r="C120" s="541" t="s">
        <v>645</v>
      </c>
      <c r="D120" s="541"/>
      <c r="E120" s="541"/>
      <c r="F120" s="539"/>
      <c r="G120" s="45" t="s">
        <v>46</v>
      </c>
      <c r="H120" s="67">
        <v>619.74807832254271</v>
      </c>
      <c r="I120" s="67">
        <v>682.78132559769961</v>
      </c>
      <c r="J120" s="67">
        <v>792.12506327231551</v>
      </c>
      <c r="K120" s="47"/>
      <c r="M120" s="301" t="s">
        <v>496</v>
      </c>
    </row>
    <row r="121" spans="2:26" x14ac:dyDescent="0.3">
      <c r="B121" s="92" t="s">
        <v>1199</v>
      </c>
      <c r="C121" s="34"/>
      <c r="D121" s="34"/>
      <c r="E121" s="34"/>
      <c r="F121" s="34"/>
      <c r="G121" s="37"/>
      <c r="H121" s="34"/>
      <c r="I121" s="34"/>
      <c r="J121" s="34"/>
      <c r="K121" s="34"/>
      <c r="M121" s="303" t="s">
        <v>489</v>
      </c>
    </row>
    <row r="122" spans="2:26" s="84" customFormat="1" x14ac:dyDescent="0.3">
      <c r="B122" s="92" t="s">
        <v>1199</v>
      </c>
      <c r="C122" s="84" t="s">
        <v>280</v>
      </c>
      <c r="D122" s="84" t="s">
        <v>279</v>
      </c>
      <c r="G122" s="85"/>
      <c r="L122"/>
      <c r="M122" s="303" t="s">
        <v>489</v>
      </c>
      <c r="N122"/>
      <c r="O122"/>
      <c r="P122"/>
      <c r="Q122"/>
      <c r="R122"/>
      <c r="S122"/>
      <c r="T122"/>
      <c r="U122"/>
      <c r="V122"/>
      <c r="W122"/>
      <c r="X122"/>
      <c r="Y122"/>
      <c r="Z122"/>
    </row>
    <row r="123" spans="2:26" x14ac:dyDescent="0.3">
      <c r="B123" s="92" t="s">
        <v>1199</v>
      </c>
      <c r="C123" s="545" t="s">
        <v>0</v>
      </c>
      <c r="D123" s="545"/>
      <c r="E123" s="545"/>
      <c r="F123" s="546"/>
      <c r="G123" s="35" t="s">
        <v>643</v>
      </c>
      <c r="H123" s="35">
        <v>2021</v>
      </c>
      <c r="I123" s="35">
        <v>2022</v>
      </c>
      <c r="J123" s="35">
        <v>2023</v>
      </c>
      <c r="K123" s="36" t="s">
        <v>1</v>
      </c>
      <c r="M123" s="303" t="s">
        <v>489</v>
      </c>
    </row>
    <row r="124" spans="2:26" ht="33" x14ac:dyDescent="0.3">
      <c r="B124" s="92" t="s">
        <v>1199</v>
      </c>
      <c r="C124" s="628" t="s">
        <v>47</v>
      </c>
      <c r="D124" s="628"/>
      <c r="E124" s="628"/>
      <c r="F124" s="554"/>
      <c r="G124" s="45" t="s">
        <v>43</v>
      </c>
      <c r="H124" s="67">
        <v>5779331.813493466</v>
      </c>
      <c r="I124" s="67">
        <v>5236713.4279999994</v>
      </c>
      <c r="J124" s="257"/>
      <c r="K124" s="199" t="s">
        <v>411</v>
      </c>
      <c r="M124" s="301" t="s">
        <v>496</v>
      </c>
    </row>
    <row r="125" spans="2:26" x14ac:dyDescent="0.3">
      <c r="B125" s="92" t="s">
        <v>1199</v>
      </c>
      <c r="C125" s="34"/>
      <c r="D125" s="34"/>
      <c r="E125" s="34"/>
      <c r="F125" s="34"/>
      <c r="G125" s="37"/>
      <c r="H125" s="34"/>
      <c r="I125" s="34"/>
      <c r="J125" s="34"/>
      <c r="K125" s="34"/>
      <c r="M125" s="303" t="s">
        <v>489</v>
      </c>
    </row>
    <row r="126" spans="2:26" s="84" customFormat="1" x14ac:dyDescent="0.3">
      <c r="B126" s="92" t="s">
        <v>1199</v>
      </c>
      <c r="C126" s="84" t="s">
        <v>282</v>
      </c>
      <c r="D126" s="84" t="s">
        <v>281</v>
      </c>
      <c r="G126" s="85"/>
      <c r="H126" s="85"/>
      <c r="I126" s="85"/>
      <c r="J126" s="85"/>
      <c r="L126"/>
      <c r="M126" s="303" t="s">
        <v>489</v>
      </c>
      <c r="N126"/>
      <c r="O126"/>
      <c r="P126"/>
      <c r="Q126"/>
      <c r="R126"/>
      <c r="S126"/>
      <c r="T126"/>
      <c r="U126"/>
      <c r="V126"/>
      <c r="W126"/>
      <c r="X126"/>
      <c r="Y126"/>
      <c r="Z126"/>
    </row>
    <row r="127" spans="2:26" x14ac:dyDescent="0.3">
      <c r="B127" s="92" t="s">
        <v>1199</v>
      </c>
      <c r="C127" s="546" t="s">
        <v>0</v>
      </c>
      <c r="D127" s="569"/>
      <c r="E127" s="569"/>
      <c r="F127" s="569"/>
      <c r="G127" s="35" t="s">
        <v>643</v>
      </c>
      <c r="H127" s="35">
        <v>2021</v>
      </c>
      <c r="I127" s="35">
        <v>2022</v>
      </c>
      <c r="J127" s="35">
        <v>2023</v>
      </c>
      <c r="K127" s="36" t="s">
        <v>1</v>
      </c>
      <c r="M127" s="303" t="s">
        <v>489</v>
      </c>
    </row>
    <row r="128" spans="2:26" x14ac:dyDescent="0.3">
      <c r="B128" s="92" t="s">
        <v>1199</v>
      </c>
      <c r="C128" s="536" t="s">
        <v>357</v>
      </c>
      <c r="D128" s="562"/>
      <c r="E128" s="562"/>
      <c r="F128" s="562"/>
      <c r="G128" s="40" t="s">
        <v>358</v>
      </c>
      <c r="H128" s="65">
        <v>42727</v>
      </c>
      <c r="I128" s="65">
        <v>42338</v>
      </c>
      <c r="J128" s="65">
        <v>40767.100000000006</v>
      </c>
      <c r="K128" s="42"/>
      <c r="M128" s="301" t="s">
        <v>496</v>
      </c>
    </row>
    <row r="129" spans="2:26" x14ac:dyDescent="0.3">
      <c r="B129" s="92" t="s">
        <v>1199</v>
      </c>
      <c r="C129" s="538" t="s">
        <v>48</v>
      </c>
      <c r="D129" s="571"/>
      <c r="E129" s="562" t="s">
        <v>13</v>
      </c>
      <c r="F129" s="562"/>
      <c r="G129" s="40" t="s">
        <v>49</v>
      </c>
      <c r="H129" s="68">
        <v>41718</v>
      </c>
      <c r="I129" s="68">
        <v>41453</v>
      </c>
      <c r="J129" s="65">
        <v>39911.300000000003</v>
      </c>
      <c r="K129" s="42"/>
      <c r="M129" s="301" t="s">
        <v>496</v>
      </c>
    </row>
    <row r="130" spans="2:26" x14ac:dyDescent="0.3">
      <c r="B130" s="92" t="s">
        <v>1199</v>
      </c>
      <c r="C130" s="538"/>
      <c r="D130" s="571"/>
      <c r="E130" s="571" t="s">
        <v>50</v>
      </c>
      <c r="F130" s="49" t="s">
        <v>13</v>
      </c>
      <c r="G130" s="40" t="s">
        <v>49</v>
      </c>
      <c r="H130" s="68">
        <v>33905</v>
      </c>
      <c r="I130" s="68">
        <v>34550</v>
      </c>
      <c r="J130" s="65">
        <v>33354</v>
      </c>
      <c r="K130" s="42"/>
      <c r="M130" s="301" t="s">
        <v>496</v>
      </c>
    </row>
    <row r="131" spans="2:26" x14ac:dyDescent="0.3">
      <c r="B131" s="92" t="s">
        <v>1199</v>
      </c>
      <c r="C131" s="538"/>
      <c r="D131" s="571"/>
      <c r="E131" s="571"/>
      <c r="F131" s="49" t="s">
        <v>51</v>
      </c>
      <c r="G131" s="40" t="s">
        <v>49</v>
      </c>
      <c r="H131" s="68">
        <v>551</v>
      </c>
      <c r="I131" s="68">
        <v>500</v>
      </c>
      <c r="J131" s="65">
        <v>486.6</v>
      </c>
      <c r="K131" s="42"/>
      <c r="M131" s="301" t="s">
        <v>496</v>
      </c>
    </row>
    <row r="132" spans="2:26" x14ac:dyDescent="0.3">
      <c r="B132" s="92" t="s">
        <v>1199</v>
      </c>
      <c r="C132" s="538"/>
      <c r="D132" s="571"/>
      <c r="E132" s="571"/>
      <c r="F132" s="49" t="s">
        <v>52</v>
      </c>
      <c r="G132" s="40" t="s">
        <v>49</v>
      </c>
      <c r="H132" s="68">
        <v>0.1</v>
      </c>
      <c r="I132" s="68">
        <v>0.4</v>
      </c>
      <c r="J132" s="65">
        <v>1.4</v>
      </c>
      <c r="K132" s="42"/>
      <c r="M132" s="301" t="s">
        <v>496</v>
      </c>
    </row>
    <row r="133" spans="2:26" x14ac:dyDescent="0.3">
      <c r="B133" s="92" t="s">
        <v>1199</v>
      </c>
      <c r="C133" s="538"/>
      <c r="D133" s="571"/>
      <c r="E133" s="571"/>
      <c r="F133" s="49" t="s">
        <v>53</v>
      </c>
      <c r="G133" s="40" t="s">
        <v>49</v>
      </c>
      <c r="H133" s="68">
        <v>0.2</v>
      </c>
      <c r="I133" s="68">
        <v>0.2</v>
      </c>
      <c r="J133" s="65">
        <v>1.4</v>
      </c>
      <c r="K133" s="42"/>
      <c r="M133" s="301" t="s">
        <v>496</v>
      </c>
    </row>
    <row r="134" spans="2:26" x14ac:dyDescent="0.3">
      <c r="B134" s="92" t="s">
        <v>1199</v>
      </c>
      <c r="C134" s="538"/>
      <c r="D134" s="571"/>
      <c r="E134" s="571"/>
      <c r="F134" s="49" t="s">
        <v>54</v>
      </c>
      <c r="G134" s="69" t="s">
        <v>49</v>
      </c>
      <c r="H134" s="68">
        <v>27</v>
      </c>
      <c r="I134" s="68">
        <v>26</v>
      </c>
      <c r="J134" s="65">
        <v>26</v>
      </c>
      <c r="K134" s="42"/>
      <c r="M134" s="301" t="s">
        <v>496</v>
      </c>
    </row>
    <row r="135" spans="2:26" x14ac:dyDescent="0.3">
      <c r="B135" s="92" t="s">
        <v>1199</v>
      </c>
      <c r="C135" s="538"/>
      <c r="D135" s="571"/>
      <c r="E135" s="571"/>
      <c r="F135" s="49" t="s">
        <v>55</v>
      </c>
      <c r="G135" s="69" t="s">
        <v>49</v>
      </c>
      <c r="H135" s="68">
        <v>24249</v>
      </c>
      <c r="I135" s="68">
        <v>25149</v>
      </c>
      <c r="J135" s="65">
        <v>24299.4</v>
      </c>
      <c r="K135" s="42"/>
      <c r="M135" s="301" t="s">
        <v>496</v>
      </c>
    </row>
    <row r="136" spans="2:26" x14ac:dyDescent="0.3">
      <c r="B136" s="92" t="s">
        <v>1199</v>
      </c>
      <c r="C136" s="538"/>
      <c r="D136" s="571"/>
      <c r="E136" s="571"/>
      <c r="F136" s="49" t="s">
        <v>56</v>
      </c>
      <c r="G136" s="40" t="s">
        <v>49</v>
      </c>
      <c r="H136" s="68">
        <v>9078</v>
      </c>
      <c r="I136" s="68">
        <v>8874</v>
      </c>
      <c r="J136" s="65">
        <v>8539.2000000000007</v>
      </c>
      <c r="K136" s="42"/>
      <c r="M136" s="301" t="s">
        <v>496</v>
      </c>
    </row>
    <row r="137" spans="2:26" x14ac:dyDescent="0.3">
      <c r="B137" s="92" t="s">
        <v>1199</v>
      </c>
      <c r="C137" s="538"/>
      <c r="D137" s="571"/>
      <c r="E137" s="571" t="s">
        <v>57</v>
      </c>
      <c r="F137" s="49" t="s">
        <v>13</v>
      </c>
      <c r="G137" s="40" t="s">
        <v>49</v>
      </c>
      <c r="H137" s="68">
        <v>7813</v>
      </c>
      <c r="I137" s="68">
        <v>6903</v>
      </c>
      <c r="J137" s="65">
        <v>6557.3</v>
      </c>
      <c r="K137" s="42"/>
      <c r="M137" s="301" t="s">
        <v>496</v>
      </c>
    </row>
    <row r="138" spans="2:26" x14ac:dyDescent="0.3">
      <c r="B138" s="92" t="s">
        <v>1199</v>
      </c>
      <c r="C138" s="538"/>
      <c r="D138" s="571"/>
      <c r="E138" s="571"/>
      <c r="F138" s="49" t="s">
        <v>58</v>
      </c>
      <c r="G138" s="40" t="s">
        <v>49</v>
      </c>
      <c r="H138" s="68">
        <v>5329</v>
      </c>
      <c r="I138" s="68">
        <v>4832</v>
      </c>
      <c r="J138" s="65">
        <v>4815.1000000000004</v>
      </c>
      <c r="K138" s="42"/>
      <c r="M138" s="301" t="s">
        <v>496</v>
      </c>
    </row>
    <row r="139" spans="2:26" x14ac:dyDescent="0.3">
      <c r="B139" s="92" t="s">
        <v>1199</v>
      </c>
      <c r="C139" s="538"/>
      <c r="D139" s="571"/>
      <c r="E139" s="571"/>
      <c r="F139" s="49" t="s">
        <v>59</v>
      </c>
      <c r="G139" s="40" t="s">
        <v>49</v>
      </c>
      <c r="H139" s="68">
        <v>2484</v>
      </c>
      <c r="I139" s="68">
        <v>2071</v>
      </c>
      <c r="J139" s="65">
        <v>1742.2</v>
      </c>
      <c r="K139" s="42"/>
      <c r="M139" s="301" t="s">
        <v>496</v>
      </c>
    </row>
    <row r="140" spans="2:26" x14ac:dyDescent="0.3">
      <c r="B140" s="92" t="s">
        <v>1199</v>
      </c>
      <c r="C140" s="538"/>
      <c r="D140" s="571"/>
      <c r="E140" s="571"/>
      <c r="F140" s="49" t="s">
        <v>56</v>
      </c>
      <c r="G140" s="40" t="s">
        <v>49</v>
      </c>
      <c r="H140" s="68">
        <v>0</v>
      </c>
      <c r="I140" s="68">
        <v>0</v>
      </c>
      <c r="J140" s="65">
        <v>0</v>
      </c>
      <c r="K140" s="42"/>
      <c r="M140" s="301" t="s">
        <v>496</v>
      </c>
    </row>
    <row r="141" spans="2:26" x14ac:dyDescent="0.3">
      <c r="B141" s="92" t="s">
        <v>1199</v>
      </c>
      <c r="C141" s="536" t="s">
        <v>61</v>
      </c>
      <c r="D141" s="562"/>
      <c r="E141" s="562"/>
      <c r="F141" s="562"/>
      <c r="G141" s="40" t="s">
        <v>49</v>
      </c>
      <c r="H141" s="65">
        <v>1008</v>
      </c>
      <c r="I141" s="65">
        <v>885</v>
      </c>
      <c r="J141" s="65">
        <v>855.8</v>
      </c>
      <c r="K141" s="42"/>
      <c r="M141" s="301" t="s">
        <v>496</v>
      </c>
    </row>
    <row r="142" spans="2:26" x14ac:dyDescent="0.3">
      <c r="B142" s="92" t="s">
        <v>1199</v>
      </c>
      <c r="C142" s="539" t="s">
        <v>646</v>
      </c>
      <c r="D142" s="540"/>
      <c r="E142" s="540"/>
      <c r="F142" s="540"/>
      <c r="G142" s="45" t="s">
        <v>60</v>
      </c>
      <c r="H142" s="74">
        <v>7.7667349803110399</v>
      </c>
      <c r="I142" s="74">
        <v>8.3230198471026515</v>
      </c>
      <c r="J142" s="74">
        <v>9.7153627565090677</v>
      </c>
      <c r="K142" s="47"/>
      <c r="M142" s="301" t="s">
        <v>496</v>
      </c>
    </row>
    <row r="143" spans="2:26" x14ac:dyDescent="0.3">
      <c r="B143" s="92" t="s">
        <v>1199</v>
      </c>
      <c r="C143" s="34"/>
      <c r="D143" s="34"/>
      <c r="E143" s="34"/>
      <c r="F143" s="34"/>
      <c r="G143" s="37"/>
      <c r="H143" s="280"/>
      <c r="I143" s="280"/>
      <c r="J143" s="280"/>
      <c r="K143" s="34"/>
      <c r="M143" s="303" t="s">
        <v>489</v>
      </c>
    </row>
    <row r="144" spans="2:26" s="84" customFormat="1" x14ac:dyDescent="0.3">
      <c r="B144" s="92" t="s">
        <v>1199</v>
      </c>
      <c r="C144" s="84" t="s">
        <v>285</v>
      </c>
      <c r="D144" s="84" t="s">
        <v>284</v>
      </c>
      <c r="G144" s="85"/>
      <c r="L144"/>
      <c r="M144" s="303" t="s">
        <v>489</v>
      </c>
      <c r="N144"/>
      <c r="O144"/>
      <c r="P144"/>
      <c r="Q144"/>
      <c r="R144"/>
      <c r="S144"/>
      <c r="T144"/>
      <c r="U144"/>
      <c r="V144"/>
      <c r="W144"/>
      <c r="X144"/>
      <c r="Y144"/>
      <c r="Z144"/>
    </row>
    <row r="145" spans="2:26" x14ac:dyDescent="0.3">
      <c r="B145" s="92" t="s">
        <v>1199</v>
      </c>
      <c r="C145" s="546" t="s">
        <v>0</v>
      </c>
      <c r="D145" s="569"/>
      <c r="E145" s="569"/>
      <c r="F145" s="569"/>
      <c r="G145" s="35" t="s">
        <v>643</v>
      </c>
      <c r="H145" s="35">
        <v>2021</v>
      </c>
      <c r="I145" s="35">
        <v>2022</v>
      </c>
      <c r="J145" s="35">
        <v>2023</v>
      </c>
      <c r="K145" s="36" t="s">
        <v>1</v>
      </c>
      <c r="M145" s="303" t="s">
        <v>489</v>
      </c>
    </row>
    <row r="146" spans="2:26" x14ac:dyDescent="0.3">
      <c r="B146" s="92" t="s">
        <v>1199</v>
      </c>
      <c r="C146" s="669" t="s">
        <v>68</v>
      </c>
      <c r="D146" s="670"/>
      <c r="E146" s="671" t="s">
        <v>13</v>
      </c>
      <c r="F146" s="671"/>
      <c r="G146" s="305" t="s">
        <v>69</v>
      </c>
      <c r="H146" s="8"/>
      <c r="I146" s="8"/>
      <c r="J146" s="196">
        <f>SUM(J147:J150)</f>
        <v>22160</v>
      </c>
      <c r="K146" s="2"/>
      <c r="M146" s="301" t="s">
        <v>496</v>
      </c>
    </row>
    <row r="147" spans="2:26" x14ac:dyDescent="0.3">
      <c r="B147" s="92" t="s">
        <v>1199</v>
      </c>
      <c r="C147" s="669"/>
      <c r="D147" s="670"/>
      <c r="E147" s="671" t="s">
        <v>70</v>
      </c>
      <c r="F147" s="671"/>
      <c r="G147" s="305" t="s">
        <v>69</v>
      </c>
      <c r="H147" s="8"/>
      <c r="I147" s="8"/>
      <c r="J147" s="196">
        <v>11080</v>
      </c>
      <c r="K147" s="2"/>
      <c r="M147" s="301" t="s">
        <v>496</v>
      </c>
    </row>
    <row r="148" spans="2:26" x14ac:dyDescent="0.3">
      <c r="B148" s="92" t="s">
        <v>1199</v>
      </c>
      <c r="C148" s="669"/>
      <c r="D148" s="670"/>
      <c r="E148" s="671" t="s">
        <v>71</v>
      </c>
      <c r="F148" s="671"/>
      <c r="G148" s="305" t="s">
        <v>69</v>
      </c>
      <c r="H148" s="8"/>
      <c r="I148" s="8"/>
      <c r="J148" s="196">
        <v>11080</v>
      </c>
      <c r="K148" s="2"/>
      <c r="M148" s="301" t="s">
        <v>496</v>
      </c>
    </row>
    <row r="149" spans="2:26" x14ac:dyDescent="0.3">
      <c r="B149" s="92" t="s">
        <v>1199</v>
      </c>
      <c r="C149" s="669"/>
      <c r="D149" s="670"/>
      <c r="E149" s="671" t="s">
        <v>72</v>
      </c>
      <c r="F149" s="671"/>
      <c r="G149" s="305" t="s">
        <v>69</v>
      </c>
      <c r="H149" s="8"/>
      <c r="I149" s="8"/>
      <c r="J149" s="196">
        <v>0</v>
      </c>
      <c r="K149" s="2"/>
      <c r="M149" s="301" t="s">
        <v>496</v>
      </c>
    </row>
    <row r="150" spans="2:26" x14ac:dyDescent="0.3">
      <c r="B150" s="92" t="s">
        <v>1199</v>
      </c>
      <c r="C150" s="669"/>
      <c r="D150" s="670"/>
      <c r="E150" s="671" t="s">
        <v>11</v>
      </c>
      <c r="F150" s="671"/>
      <c r="G150" s="305" t="s">
        <v>69</v>
      </c>
      <c r="H150" s="8"/>
      <c r="I150" s="8"/>
      <c r="J150" s="196">
        <v>0</v>
      </c>
      <c r="K150" s="2"/>
      <c r="M150" s="301" t="s">
        <v>496</v>
      </c>
    </row>
    <row r="151" spans="2:26" x14ac:dyDescent="0.3">
      <c r="B151" s="92" t="s">
        <v>1199</v>
      </c>
      <c r="C151" s="669" t="s">
        <v>79</v>
      </c>
      <c r="D151" s="670"/>
      <c r="E151" s="670"/>
      <c r="F151" s="670"/>
      <c r="G151" s="305" t="s">
        <v>69</v>
      </c>
      <c r="H151" s="8"/>
      <c r="I151" s="8"/>
      <c r="J151" s="196">
        <v>0</v>
      </c>
      <c r="K151" s="2"/>
      <c r="M151" s="301" t="s">
        <v>496</v>
      </c>
    </row>
    <row r="152" spans="2:26" x14ac:dyDescent="0.3">
      <c r="B152" s="92" t="s">
        <v>1199</v>
      </c>
      <c r="C152" s="665" t="s">
        <v>73</v>
      </c>
      <c r="D152" s="671"/>
      <c r="E152" s="671"/>
      <c r="F152" s="671"/>
      <c r="G152" s="305" t="s">
        <v>69</v>
      </c>
      <c r="H152" s="8"/>
      <c r="I152" s="8"/>
      <c r="J152" s="196">
        <f>J146-J151</f>
        <v>22160</v>
      </c>
      <c r="K152" s="2" t="s">
        <v>497</v>
      </c>
      <c r="M152" s="301" t="s">
        <v>496</v>
      </c>
    </row>
    <row r="153" spans="2:26" x14ac:dyDescent="0.3">
      <c r="B153" s="92" t="s">
        <v>1199</v>
      </c>
      <c r="C153" s="668" t="s">
        <v>74</v>
      </c>
      <c r="D153" s="672"/>
      <c r="E153" s="672"/>
      <c r="F153" s="672"/>
      <c r="G153" s="306" t="s">
        <v>69</v>
      </c>
      <c r="H153" s="9"/>
      <c r="I153" s="9"/>
      <c r="J153" s="307">
        <v>0</v>
      </c>
      <c r="K153" s="3"/>
      <c r="M153" s="301" t="s">
        <v>496</v>
      </c>
    </row>
    <row r="154" spans="2:26" x14ac:dyDescent="0.3">
      <c r="B154" s="92"/>
      <c r="H154" s="175"/>
      <c r="I154" s="175"/>
      <c r="J154" s="308"/>
      <c r="M154" s="303" t="s">
        <v>489</v>
      </c>
    </row>
    <row r="155" spans="2:26" s="84" customFormat="1" x14ac:dyDescent="0.3">
      <c r="B155" s="92" t="s">
        <v>1199</v>
      </c>
      <c r="C155" s="84" t="s">
        <v>287</v>
      </c>
      <c r="D155" s="84" t="s">
        <v>286</v>
      </c>
      <c r="G155" s="85"/>
      <c r="L155"/>
      <c r="M155" s="303" t="s">
        <v>489</v>
      </c>
      <c r="N155"/>
      <c r="O155"/>
      <c r="P155"/>
      <c r="Q155"/>
      <c r="R155"/>
      <c r="S155"/>
      <c r="T155"/>
      <c r="U155"/>
      <c r="V155"/>
      <c r="W155"/>
      <c r="X155"/>
      <c r="Y155"/>
      <c r="Z155"/>
    </row>
    <row r="156" spans="2:26" x14ac:dyDescent="0.3">
      <c r="B156" s="92" t="s">
        <v>1199</v>
      </c>
      <c r="C156" s="673" t="s">
        <v>0</v>
      </c>
      <c r="D156" s="673"/>
      <c r="E156" s="673"/>
      <c r="F156" s="659"/>
      <c r="G156" s="35" t="s">
        <v>643</v>
      </c>
      <c r="H156" s="35">
        <v>2021</v>
      </c>
      <c r="I156" s="35">
        <v>2022</v>
      </c>
      <c r="J156" s="35">
        <v>2023</v>
      </c>
      <c r="K156" s="36" t="s">
        <v>1</v>
      </c>
      <c r="M156" s="303" t="s">
        <v>489</v>
      </c>
    </row>
    <row r="157" spans="2:26" ht="17.25" customHeight="1" x14ac:dyDescent="0.3">
      <c r="B157" s="92" t="s">
        <v>1199</v>
      </c>
      <c r="C157" s="597" t="s">
        <v>76</v>
      </c>
      <c r="D157" s="597"/>
      <c r="E157" s="597"/>
      <c r="F157" s="582"/>
      <c r="G157" s="40" t="s">
        <v>33</v>
      </c>
      <c r="H157" s="172">
        <v>8.3000000000000007</v>
      </c>
      <c r="I157" s="172">
        <v>8.3000000000000007</v>
      </c>
      <c r="J157" s="114">
        <v>50</v>
      </c>
      <c r="K157" s="105" t="s">
        <v>412</v>
      </c>
      <c r="M157" s="301" t="s">
        <v>498</v>
      </c>
    </row>
    <row r="158" spans="2:26" x14ac:dyDescent="0.3">
      <c r="B158" s="92" t="s">
        <v>1199</v>
      </c>
      <c r="C158" s="597" t="s">
        <v>77</v>
      </c>
      <c r="D158" s="597"/>
      <c r="E158" s="597"/>
      <c r="F158" s="582"/>
      <c r="G158" s="40" t="s">
        <v>33</v>
      </c>
      <c r="H158" s="172">
        <v>0.14556514231008461</v>
      </c>
      <c r="I158" s="172">
        <v>0.16746699852747626</v>
      </c>
      <c r="J158" s="172">
        <v>85.798000000000002</v>
      </c>
      <c r="K158" s="105"/>
      <c r="M158" s="301" t="s">
        <v>498</v>
      </c>
    </row>
    <row r="159" spans="2:26" x14ac:dyDescent="0.3">
      <c r="B159" s="92" t="s">
        <v>1199</v>
      </c>
      <c r="C159" s="629" t="s">
        <v>78</v>
      </c>
      <c r="D159" s="629"/>
      <c r="E159" s="629"/>
      <c r="F159" s="626"/>
      <c r="G159" s="45" t="s">
        <v>33</v>
      </c>
      <c r="H159" s="173">
        <v>6.5960874240389461E-2</v>
      </c>
      <c r="I159" s="173">
        <v>7.435287290576538E-2</v>
      </c>
      <c r="J159" s="173">
        <v>64.852000000000004</v>
      </c>
      <c r="K159" s="199"/>
      <c r="M159" s="301" t="s">
        <v>498</v>
      </c>
    </row>
    <row r="160" spans="2:26" x14ac:dyDescent="0.3">
      <c r="B160" s="92" t="s">
        <v>1199</v>
      </c>
      <c r="C160" s="26"/>
      <c r="D160" s="26"/>
      <c r="E160" s="26"/>
      <c r="F160" s="26"/>
      <c r="G160" s="37"/>
      <c r="H160" s="73"/>
      <c r="I160" s="73"/>
      <c r="J160" s="34"/>
      <c r="K160" s="34"/>
      <c r="M160" s="303" t="s">
        <v>489</v>
      </c>
    </row>
    <row r="161" spans="2:26" s="84" customFormat="1" x14ac:dyDescent="0.3">
      <c r="B161" s="92" t="s">
        <v>1199</v>
      </c>
      <c r="C161" s="84" t="s">
        <v>293</v>
      </c>
      <c r="D161" s="84" t="s">
        <v>292</v>
      </c>
      <c r="G161" s="85"/>
      <c r="L161"/>
      <c r="M161" s="303" t="s">
        <v>489</v>
      </c>
      <c r="N161"/>
      <c r="O161"/>
      <c r="P161"/>
      <c r="Q161"/>
      <c r="R161"/>
      <c r="S161"/>
      <c r="T161"/>
      <c r="U161"/>
      <c r="V161"/>
      <c r="W161"/>
      <c r="X161"/>
      <c r="Y161"/>
      <c r="Z161"/>
    </row>
    <row r="162" spans="2:26" x14ac:dyDescent="0.3">
      <c r="B162" s="92" t="s">
        <v>1199</v>
      </c>
      <c r="C162" s="545" t="s">
        <v>0</v>
      </c>
      <c r="D162" s="545"/>
      <c r="E162" s="545"/>
      <c r="F162" s="546"/>
      <c r="G162" s="35" t="s">
        <v>643</v>
      </c>
      <c r="H162" s="35">
        <v>2021</v>
      </c>
      <c r="I162" s="35">
        <v>2022</v>
      </c>
      <c r="J162" s="35">
        <v>2023</v>
      </c>
      <c r="K162" s="36" t="s">
        <v>1</v>
      </c>
      <c r="M162" s="303" t="s">
        <v>489</v>
      </c>
    </row>
    <row r="163" spans="2:26" x14ac:dyDescent="0.3">
      <c r="B163" s="92" t="s">
        <v>1199</v>
      </c>
      <c r="C163" s="547" t="s">
        <v>98</v>
      </c>
      <c r="D163" s="548"/>
      <c r="E163" s="559" t="s">
        <v>99</v>
      </c>
      <c r="F163" s="536"/>
      <c r="G163" s="40" t="s">
        <v>81</v>
      </c>
      <c r="H163" s="65"/>
      <c r="I163" s="65"/>
      <c r="J163" s="309">
        <f t="shared" ref="J163:J164" si="0">J170+J177</f>
        <v>30.965</v>
      </c>
      <c r="K163" s="42"/>
      <c r="M163" s="301" t="s">
        <v>496</v>
      </c>
    </row>
    <row r="164" spans="2:26" x14ac:dyDescent="0.3">
      <c r="B164" s="92" t="s">
        <v>1199</v>
      </c>
      <c r="C164" s="549"/>
      <c r="D164" s="550"/>
      <c r="E164" s="559" t="s">
        <v>100</v>
      </c>
      <c r="F164" s="536"/>
      <c r="G164" s="40" t="s">
        <v>81</v>
      </c>
      <c r="H164" s="65"/>
      <c r="I164" s="65"/>
      <c r="J164" s="309">
        <f t="shared" si="0"/>
        <v>0</v>
      </c>
      <c r="K164" s="42"/>
      <c r="M164" s="301" t="s">
        <v>496</v>
      </c>
    </row>
    <row r="165" spans="2:26" x14ac:dyDescent="0.3">
      <c r="B165" s="92" t="s">
        <v>1199</v>
      </c>
      <c r="C165" s="549"/>
      <c r="D165" s="550"/>
      <c r="E165" s="559" t="s">
        <v>101</v>
      </c>
      <c r="F165" s="536"/>
      <c r="G165" s="40" t="s">
        <v>33</v>
      </c>
      <c r="H165" s="70"/>
      <c r="I165" s="70"/>
      <c r="J165" s="310">
        <v>0</v>
      </c>
      <c r="K165" s="42"/>
      <c r="M165" s="301" t="s">
        <v>496</v>
      </c>
    </row>
    <row r="166" spans="2:26" x14ac:dyDescent="0.3">
      <c r="B166" s="92" t="s">
        <v>1199</v>
      </c>
      <c r="C166" s="549"/>
      <c r="D166" s="550"/>
      <c r="E166" s="592" t="s">
        <v>102</v>
      </c>
      <c r="F166" s="39" t="s">
        <v>13</v>
      </c>
      <c r="G166" s="40" t="s">
        <v>81</v>
      </c>
      <c r="H166" s="65"/>
      <c r="I166" s="65"/>
      <c r="J166" s="309">
        <f t="shared" ref="J166" si="1">SUM(J167:J169)</f>
        <v>30.965</v>
      </c>
      <c r="K166" s="42"/>
      <c r="M166" s="301" t="s">
        <v>496</v>
      </c>
    </row>
    <row r="167" spans="2:26" x14ac:dyDescent="0.3">
      <c r="B167" s="92" t="s">
        <v>1199</v>
      </c>
      <c r="C167" s="549"/>
      <c r="D167" s="550"/>
      <c r="E167" s="593"/>
      <c r="F167" s="38" t="s">
        <v>103</v>
      </c>
      <c r="G167" s="40" t="s">
        <v>81</v>
      </c>
      <c r="H167" s="65"/>
      <c r="I167" s="65"/>
      <c r="J167" s="309">
        <f t="shared" ref="J167:J169" si="2">J174+J181</f>
        <v>30.965</v>
      </c>
      <c r="K167" s="42"/>
      <c r="M167" s="301" t="s">
        <v>496</v>
      </c>
    </row>
    <row r="168" spans="2:26" x14ac:dyDescent="0.3">
      <c r="B168" s="92" t="s">
        <v>1199</v>
      </c>
      <c r="C168" s="549"/>
      <c r="D168" s="550"/>
      <c r="E168" s="593"/>
      <c r="F168" s="38" t="s">
        <v>104</v>
      </c>
      <c r="G168" s="40" t="s">
        <v>81</v>
      </c>
      <c r="H168" s="65"/>
      <c r="I168" s="65"/>
      <c r="J168" s="309">
        <f t="shared" si="2"/>
        <v>0</v>
      </c>
      <c r="K168" s="42"/>
      <c r="M168" s="301" t="s">
        <v>496</v>
      </c>
    </row>
    <row r="169" spans="2:26" x14ac:dyDescent="0.3">
      <c r="B169" s="92" t="s">
        <v>1199</v>
      </c>
      <c r="C169" s="567"/>
      <c r="D169" s="568"/>
      <c r="E169" s="594"/>
      <c r="F169" s="38" t="s">
        <v>56</v>
      </c>
      <c r="G169" s="40" t="s">
        <v>81</v>
      </c>
      <c r="H169" s="65"/>
      <c r="I169" s="65"/>
      <c r="J169" s="309">
        <f t="shared" si="2"/>
        <v>0</v>
      </c>
      <c r="K169" s="42"/>
      <c r="M169" s="301" t="s">
        <v>496</v>
      </c>
    </row>
    <row r="170" spans="2:26" x14ac:dyDescent="0.3">
      <c r="B170" s="92" t="s">
        <v>1199</v>
      </c>
      <c r="C170" s="542" t="s">
        <v>105</v>
      </c>
      <c r="D170" s="555"/>
      <c r="E170" s="559" t="s">
        <v>99</v>
      </c>
      <c r="F170" s="536"/>
      <c r="G170" s="40" t="s">
        <v>81</v>
      </c>
      <c r="H170" s="65"/>
      <c r="I170" s="65"/>
      <c r="J170" s="309">
        <f t="shared" ref="J170" si="3">J171+J173</f>
        <v>30.965</v>
      </c>
      <c r="K170" s="42"/>
      <c r="M170" s="301" t="s">
        <v>496</v>
      </c>
    </row>
    <row r="171" spans="2:26" x14ac:dyDescent="0.3">
      <c r="B171" s="92" t="s">
        <v>1199</v>
      </c>
      <c r="C171" s="557"/>
      <c r="D171" s="556"/>
      <c r="E171" s="559" t="s">
        <v>100</v>
      </c>
      <c r="F171" s="536"/>
      <c r="G171" s="40" t="s">
        <v>81</v>
      </c>
      <c r="H171" s="65"/>
      <c r="I171" s="65"/>
      <c r="J171" s="309">
        <v>0</v>
      </c>
      <c r="K171" s="42"/>
      <c r="M171" s="301" t="s">
        <v>496</v>
      </c>
    </row>
    <row r="172" spans="2:26" x14ac:dyDescent="0.3">
      <c r="B172" s="92" t="s">
        <v>1199</v>
      </c>
      <c r="C172" s="557"/>
      <c r="D172" s="556"/>
      <c r="E172" s="559" t="s">
        <v>101</v>
      </c>
      <c r="F172" s="536"/>
      <c r="G172" s="40" t="s">
        <v>33</v>
      </c>
      <c r="H172" s="70"/>
      <c r="I172" s="70"/>
      <c r="J172" s="311">
        <v>0</v>
      </c>
      <c r="K172" s="42"/>
      <c r="M172" s="301" t="s">
        <v>496</v>
      </c>
    </row>
    <row r="173" spans="2:26" x14ac:dyDescent="0.3">
      <c r="B173" s="92" t="s">
        <v>1199</v>
      </c>
      <c r="C173" s="557"/>
      <c r="D173" s="556"/>
      <c r="E173" s="592" t="s">
        <v>102</v>
      </c>
      <c r="F173" s="39" t="s">
        <v>13</v>
      </c>
      <c r="G173" s="40" t="s">
        <v>81</v>
      </c>
      <c r="H173" s="65"/>
      <c r="I173" s="65"/>
      <c r="J173" s="309">
        <f t="shared" ref="J173" si="4">SUM(J174:J176)</f>
        <v>30.965</v>
      </c>
      <c r="K173" s="42"/>
      <c r="M173" s="301" t="s">
        <v>496</v>
      </c>
    </row>
    <row r="174" spans="2:26" x14ac:dyDescent="0.3">
      <c r="B174" s="92" t="s">
        <v>1199</v>
      </c>
      <c r="C174" s="557"/>
      <c r="D174" s="556"/>
      <c r="E174" s="593"/>
      <c r="F174" s="38" t="s">
        <v>103</v>
      </c>
      <c r="G174" s="40" t="s">
        <v>81</v>
      </c>
      <c r="H174" s="65"/>
      <c r="I174" s="65"/>
      <c r="J174" s="309">
        <v>30.965</v>
      </c>
      <c r="K174" s="42"/>
      <c r="M174" s="301" t="s">
        <v>496</v>
      </c>
    </row>
    <row r="175" spans="2:26" x14ac:dyDescent="0.3">
      <c r="B175" s="92" t="s">
        <v>1199</v>
      </c>
      <c r="C175" s="557"/>
      <c r="D175" s="556"/>
      <c r="E175" s="593"/>
      <c r="F175" s="38" t="s">
        <v>104</v>
      </c>
      <c r="G175" s="40" t="s">
        <v>81</v>
      </c>
      <c r="H175" s="65"/>
      <c r="I175" s="65"/>
      <c r="J175" s="309">
        <v>0</v>
      </c>
      <c r="K175" s="42"/>
      <c r="M175" s="301" t="s">
        <v>496</v>
      </c>
    </row>
    <row r="176" spans="2:26" x14ac:dyDescent="0.3">
      <c r="B176" s="92" t="s">
        <v>1199</v>
      </c>
      <c r="C176" s="563"/>
      <c r="D176" s="564"/>
      <c r="E176" s="594"/>
      <c r="F176" s="38" t="s">
        <v>56</v>
      </c>
      <c r="G176" s="40" t="s">
        <v>81</v>
      </c>
      <c r="H176" s="65"/>
      <c r="I176" s="65"/>
      <c r="J176" s="309">
        <v>0</v>
      </c>
      <c r="K176" s="42"/>
      <c r="M176" s="301" t="s">
        <v>496</v>
      </c>
    </row>
    <row r="177" spans="2:28" x14ac:dyDescent="0.3">
      <c r="B177" s="92" t="s">
        <v>1199</v>
      </c>
      <c r="C177" s="542" t="s">
        <v>106</v>
      </c>
      <c r="D177" s="555"/>
      <c r="E177" s="559" t="s">
        <v>99</v>
      </c>
      <c r="F177" s="536"/>
      <c r="G177" s="40" t="s">
        <v>81</v>
      </c>
      <c r="H177" s="65"/>
      <c r="I177" s="65"/>
      <c r="J177" s="309">
        <f t="shared" ref="J177" si="5">J178+J180</f>
        <v>0</v>
      </c>
      <c r="K177" s="42"/>
      <c r="M177" s="301" t="s">
        <v>496</v>
      </c>
    </row>
    <row r="178" spans="2:28" x14ac:dyDescent="0.3">
      <c r="B178" s="92" t="s">
        <v>1199</v>
      </c>
      <c r="C178" s="557"/>
      <c r="D178" s="556"/>
      <c r="E178" s="559" t="s">
        <v>100</v>
      </c>
      <c r="F178" s="536"/>
      <c r="G178" s="40" t="s">
        <v>81</v>
      </c>
      <c r="H178" s="65"/>
      <c r="I178" s="65"/>
      <c r="J178" s="309">
        <v>0</v>
      </c>
      <c r="K178" s="42"/>
      <c r="M178" s="301" t="s">
        <v>496</v>
      </c>
    </row>
    <row r="179" spans="2:28" x14ac:dyDescent="0.3">
      <c r="B179" s="92" t="s">
        <v>1199</v>
      </c>
      <c r="C179" s="557"/>
      <c r="D179" s="556"/>
      <c r="E179" s="559" t="s">
        <v>101</v>
      </c>
      <c r="F179" s="536"/>
      <c r="G179" s="40" t="s">
        <v>33</v>
      </c>
      <c r="H179" s="70"/>
      <c r="I179" s="70"/>
      <c r="J179" s="311">
        <v>0</v>
      </c>
      <c r="K179" s="42"/>
      <c r="M179" s="301" t="s">
        <v>496</v>
      </c>
    </row>
    <row r="180" spans="2:28" x14ac:dyDescent="0.3">
      <c r="B180" s="92" t="s">
        <v>1199</v>
      </c>
      <c r="C180" s="557"/>
      <c r="D180" s="556"/>
      <c r="E180" s="592" t="s">
        <v>102</v>
      </c>
      <c r="F180" s="39" t="s">
        <v>13</v>
      </c>
      <c r="G180" s="40" t="s">
        <v>81</v>
      </c>
      <c r="H180" s="65"/>
      <c r="I180" s="65"/>
      <c r="J180" s="309">
        <f t="shared" ref="J180" si="6">SUM(J181:J183)</f>
        <v>0</v>
      </c>
      <c r="K180" s="42"/>
      <c r="M180" s="301" t="s">
        <v>496</v>
      </c>
    </row>
    <row r="181" spans="2:28" x14ac:dyDescent="0.3">
      <c r="B181" s="92" t="s">
        <v>1199</v>
      </c>
      <c r="C181" s="557"/>
      <c r="D181" s="556"/>
      <c r="E181" s="593"/>
      <c r="F181" s="39" t="s">
        <v>103</v>
      </c>
      <c r="G181" s="40" t="s">
        <v>81</v>
      </c>
      <c r="H181" s="65"/>
      <c r="I181" s="65"/>
      <c r="J181" s="309">
        <v>0</v>
      </c>
      <c r="K181" s="42"/>
      <c r="M181" s="301" t="s">
        <v>496</v>
      </c>
    </row>
    <row r="182" spans="2:28" x14ac:dyDescent="0.3">
      <c r="B182" s="92" t="s">
        <v>1199</v>
      </c>
      <c r="C182" s="557"/>
      <c r="D182" s="556"/>
      <c r="E182" s="593"/>
      <c r="F182" s="39" t="s">
        <v>104</v>
      </c>
      <c r="G182" s="40" t="s">
        <v>81</v>
      </c>
      <c r="H182" s="65"/>
      <c r="I182" s="70"/>
      <c r="J182" s="309">
        <v>0</v>
      </c>
      <c r="K182" s="42"/>
      <c r="M182" s="301" t="s">
        <v>496</v>
      </c>
    </row>
    <row r="183" spans="2:28" x14ac:dyDescent="0.3">
      <c r="B183" s="92" t="s">
        <v>1199</v>
      </c>
      <c r="C183" s="543"/>
      <c r="D183" s="558"/>
      <c r="E183" s="595"/>
      <c r="F183" s="44" t="s">
        <v>56</v>
      </c>
      <c r="G183" s="45" t="s">
        <v>81</v>
      </c>
      <c r="H183" s="67"/>
      <c r="I183" s="67"/>
      <c r="J183" s="312">
        <v>0</v>
      </c>
      <c r="K183" s="47"/>
      <c r="M183" s="301" t="s">
        <v>496</v>
      </c>
    </row>
    <row r="184" spans="2:28" x14ac:dyDescent="0.3">
      <c r="B184" s="92" t="s">
        <v>1199</v>
      </c>
      <c r="C184" s="34"/>
      <c r="D184" s="34"/>
      <c r="E184" s="34"/>
      <c r="F184" s="34"/>
      <c r="G184" s="37"/>
      <c r="H184" s="34"/>
      <c r="I184" s="34"/>
      <c r="J184" s="34"/>
      <c r="K184" s="34"/>
      <c r="M184" s="303" t="s">
        <v>489</v>
      </c>
    </row>
    <row r="185" spans="2:28" s="84" customFormat="1" x14ac:dyDescent="0.3">
      <c r="B185" s="92" t="s">
        <v>1199</v>
      </c>
      <c r="C185" s="84" t="s">
        <v>297</v>
      </c>
      <c r="D185" s="84" t="s">
        <v>296</v>
      </c>
      <c r="G185" s="85"/>
      <c r="L185"/>
      <c r="M185" s="303" t="s">
        <v>489</v>
      </c>
      <c r="N185"/>
      <c r="O185"/>
      <c r="P185"/>
      <c r="Q185"/>
      <c r="R185"/>
      <c r="S185"/>
      <c r="T185"/>
      <c r="U185"/>
      <c r="V185"/>
      <c r="W185"/>
      <c r="X185"/>
      <c r="Y185"/>
      <c r="Z185"/>
      <c r="AA185"/>
      <c r="AB185"/>
    </row>
    <row r="186" spans="2:28" x14ac:dyDescent="0.3">
      <c r="B186" s="92" t="s">
        <v>1199</v>
      </c>
      <c r="C186" s="546" t="s">
        <v>0</v>
      </c>
      <c r="D186" s="546"/>
      <c r="E186" s="569"/>
      <c r="F186" s="569"/>
      <c r="G186" s="35" t="s">
        <v>643</v>
      </c>
      <c r="H186" s="35">
        <v>2021</v>
      </c>
      <c r="I186" s="35">
        <v>2022</v>
      </c>
      <c r="J186" s="35">
        <v>2023</v>
      </c>
      <c r="K186" s="36" t="s">
        <v>1</v>
      </c>
      <c r="M186" s="303" t="s">
        <v>489</v>
      </c>
    </row>
    <row r="187" spans="2:28" x14ac:dyDescent="0.3">
      <c r="B187" s="92" t="s">
        <v>1199</v>
      </c>
      <c r="C187" s="541" t="s">
        <v>108</v>
      </c>
      <c r="D187" s="541"/>
      <c r="E187" s="541"/>
      <c r="F187" s="539"/>
      <c r="G187" s="45" t="s">
        <v>33</v>
      </c>
      <c r="H187" s="480">
        <v>73</v>
      </c>
      <c r="I187" s="480">
        <v>73</v>
      </c>
      <c r="J187" s="480">
        <v>82</v>
      </c>
      <c r="K187" s="144" t="s">
        <v>623</v>
      </c>
      <c r="M187" s="301" t="s">
        <v>499</v>
      </c>
    </row>
    <row r="188" spans="2:28" x14ac:dyDescent="0.3">
      <c r="B188" s="92" t="s">
        <v>1199</v>
      </c>
      <c r="C188" s="34"/>
      <c r="D188" s="34"/>
      <c r="E188" s="34"/>
      <c r="F188" s="34"/>
      <c r="G188" s="37"/>
      <c r="H188" s="34"/>
      <c r="I188" s="34"/>
      <c r="J188" s="34"/>
      <c r="K188" s="34"/>
      <c r="M188" s="303" t="s">
        <v>489</v>
      </c>
    </row>
    <row r="189" spans="2:28" s="84" customFormat="1" x14ac:dyDescent="0.3">
      <c r="B189" s="92" t="s">
        <v>1199</v>
      </c>
      <c r="C189" s="84" t="s">
        <v>298</v>
      </c>
      <c r="D189" s="84" t="s">
        <v>392</v>
      </c>
      <c r="G189" s="85"/>
      <c r="L189"/>
      <c r="M189" s="303" t="s">
        <v>489</v>
      </c>
      <c r="N189"/>
      <c r="O189"/>
      <c r="P189"/>
      <c r="Q189"/>
      <c r="R189"/>
      <c r="S189"/>
      <c r="T189"/>
      <c r="U189"/>
      <c r="V189"/>
      <c r="W189"/>
      <c r="X189"/>
      <c r="Y189"/>
      <c r="Z189"/>
      <c r="AA189"/>
      <c r="AB189"/>
    </row>
    <row r="190" spans="2:28" x14ac:dyDescent="0.3">
      <c r="B190" s="92" t="s">
        <v>1199</v>
      </c>
      <c r="C190" s="546" t="s">
        <v>0</v>
      </c>
      <c r="D190" s="546"/>
      <c r="E190" s="569"/>
      <c r="F190" s="569"/>
      <c r="G190" s="35" t="s">
        <v>643</v>
      </c>
      <c r="H190" s="35">
        <v>2021</v>
      </c>
      <c r="I190" s="35">
        <v>2022</v>
      </c>
      <c r="J190" s="35">
        <v>2023</v>
      </c>
      <c r="K190" s="36" t="s">
        <v>1</v>
      </c>
      <c r="M190" s="303" t="s">
        <v>489</v>
      </c>
    </row>
    <row r="191" spans="2:28" x14ac:dyDescent="0.3">
      <c r="B191" s="92" t="s">
        <v>1199</v>
      </c>
      <c r="C191" s="542" t="s">
        <v>393</v>
      </c>
      <c r="D191" s="542"/>
      <c r="E191" s="38" t="s">
        <v>13</v>
      </c>
      <c r="F191" s="39"/>
      <c r="G191" s="40" t="s">
        <v>3</v>
      </c>
      <c r="H191" s="132" t="s">
        <v>182</v>
      </c>
      <c r="I191" s="132" t="s">
        <v>182</v>
      </c>
      <c r="J191" s="435">
        <v>57532</v>
      </c>
      <c r="K191" s="42"/>
      <c r="M191" s="301" t="s">
        <v>500</v>
      </c>
    </row>
    <row r="192" spans="2:28" x14ac:dyDescent="0.3">
      <c r="B192" s="92" t="s">
        <v>1199</v>
      </c>
      <c r="C192" s="557"/>
      <c r="D192" s="557"/>
      <c r="E192" s="38" t="s">
        <v>109</v>
      </c>
      <c r="F192" s="39"/>
      <c r="G192" s="40" t="s">
        <v>3</v>
      </c>
      <c r="H192" s="132" t="s">
        <v>182</v>
      </c>
      <c r="I192" s="132" t="s">
        <v>182</v>
      </c>
      <c r="J192" s="435">
        <v>23161</v>
      </c>
      <c r="K192" s="72"/>
      <c r="M192" s="301" t="s">
        <v>500</v>
      </c>
    </row>
    <row r="193" spans="2:13" x14ac:dyDescent="0.3">
      <c r="B193" s="92" t="s">
        <v>1199</v>
      </c>
      <c r="C193" s="543"/>
      <c r="D193" s="543"/>
      <c r="E193" s="43" t="s">
        <v>110</v>
      </c>
      <c r="F193" s="44"/>
      <c r="G193" s="45" t="s">
        <v>3</v>
      </c>
      <c r="H193" s="81" t="s">
        <v>182</v>
      </c>
      <c r="I193" s="81" t="s">
        <v>182</v>
      </c>
      <c r="J193" s="434">
        <v>34371</v>
      </c>
      <c r="K193" s="47"/>
      <c r="M193" s="301" t="s">
        <v>500</v>
      </c>
    </row>
    <row r="194" spans="2:13" x14ac:dyDescent="0.3">
      <c r="B194" s="92" t="s">
        <v>1199</v>
      </c>
      <c r="C194" s="34"/>
      <c r="D194" s="34"/>
      <c r="E194" s="34"/>
      <c r="F194" s="34"/>
      <c r="G194" s="37"/>
      <c r="H194" s="34"/>
      <c r="I194" s="34"/>
      <c r="J194" s="34"/>
      <c r="K194" s="34"/>
      <c r="M194" s="303" t="s">
        <v>489</v>
      </c>
    </row>
    <row r="195" spans="2:13" s="84" customFormat="1" x14ac:dyDescent="0.3">
      <c r="B195" s="92" t="s">
        <v>1199</v>
      </c>
      <c r="C195" s="84" t="s">
        <v>300</v>
      </c>
      <c r="D195" s="84" t="s">
        <v>299</v>
      </c>
      <c r="G195" s="85"/>
      <c r="L195"/>
      <c r="M195" s="303" t="s">
        <v>489</v>
      </c>
    </row>
    <row r="196" spans="2:13" x14ac:dyDescent="0.3">
      <c r="B196" s="92" t="s">
        <v>1199</v>
      </c>
      <c r="C196" s="546" t="s">
        <v>0</v>
      </c>
      <c r="D196" s="546"/>
      <c r="E196" s="569"/>
      <c r="F196" s="569"/>
      <c r="G196" s="35" t="s">
        <v>643</v>
      </c>
      <c r="H196" s="35">
        <v>2021</v>
      </c>
      <c r="I196" s="35">
        <v>2022</v>
      </c>
      <c r="J196" s="35">
        <v>2023</v>
      </c>
      <c r="K196" s="36" t="s">
        <v>1</v>
      </c>
      <c r="M196" s="303" t="s">
        <v>489</v>
      </c>
    </row>
    <row r="197" spans="2:13" x14ac:dyDescent="0.3">
      <c r="B197" s="92" t="s">
        <v>1199</v>
      </c>
      <c r="C197" s="535" t="s">
        <v>111</v>
      </c>
      <c r="D197" s="535"/>
      <c r="E197" s="535"/>
      <c r="F197" s="536"/>
      <c r="G197" s="40" t="s">
        <v>95</v>
      </c>
      <c r="H197" s="49">
        <v>3</v>
      </c>
      <c r="I197" s="49">
        <v>2</v>
      </c>
      <c r="J197" s="49">
        <v>3</v>
      </c>
      <c r="K197" s="42"/>
      <c r="M197" s="301" t="s">
        <v>495</v>
      </c>
    </row>
    <row r="198" spans="2:13" x14ac:dyDescent="0.3">
      <c r="B198" s="92" t="s">
        <v>1199</v>
      </c>
      <c r="C198" s="541" t="s">
        <v>112</v>
      </c>
      <c r="D198" s="541"/>
      <c r="E198" s="541"/>
      <c r="F198" s="539"/>
      <c r="G198" s="45" t="s">
        <v>3</v>
      </c>
      <c r="H198" s="51">
        <v>2.9</v>
      </c>
      <c r="I198" s="51">
        <v>4.8</v>
      </c>
      <c r="J198" s="51">
        <v>3.6</v>
      </c>
      <c r="K198" s="47"/>
      <c r="M198" s="301" t="s">
        <v>495</v>
      </c>
    </row>
    <row r="199" spans="2:13" x14ac:dyDescent="0.3">
      <c r="B199" s="92" t="s">
        <v>1199</v>
      </c>
      <c r="C199" s="34"/>
      <c r="D199" s="34"/>
      <c r="E199" s="34"/>
      <c r="F199" s="34"/>
      <c r="G199" s="37"/>
      <c r="H199" s="34"/>
      <c r="I199" s="34"/>
      <c r="J199" s="34"/>
      <c r="K199" s="34"/>
      <c r="M199" s="303" t="s">
        <v>489</v>
      </c>
    </row>
    <row r="200" spans="2:13" s="84" customFormat="1" x14ac:dyDescent="0.3">
      <c r="B200" s="92" t="s">
        <v>1199</v>
      </c>
      <c r="C200" s="84" t="s">
        <v>301</v>
      </c>
      <c r="D200" s="84" t="s">
        <v>367</v>
      </c>
      <c r="G200" s="85"/>
      <c r="L200"/>
      <c r="M200" s="303" t="s">
        <v>489</v>
      </c>
    </row>
    <row r="201" spans="2:13" x14ac:dyDescent="0.3">
      <c r="B201" s="92" t="s">
        <v>1199</v>
      </c>
      <c r="C201" s="546" t="s">
        <v>0</v>
      </c>
      <c r="D201" s="546"/>
      <c r="E201" s="569"/>
      <c r="F201" s="569"/>
      <c r="G201" s="35" t="s">
        <v>643</v>
      </c>
      <c r="H201" s="35">
        <v>2021</v>
      </c>
      <c r="I201" s="35">
        <v>2022</v>
      </c>
      <c r="J201" s="35">
        <v>2023</v>
      </c>
      <c r="K201" s="36" t="s">
        <v>1</v>
      </c>
      <c r="M201" s="303" t="s">
        <v>489</v>
      </c>
    </row>
    <row r="202" spans="2:13" x14ac:dyDescent="0.3">
      <c r="B202" s="92" t="s">
        <v>1199</v>
      </c>
      <c r="C202" s="535" t="s">
        <v>113</v>
      </c>
      <c r="D202" s="535"/>
      <c r="E202" s="535"/>
      <c r="F202" s="536"/>
      <c r="G202" s="40" t="s">
        <v>114</v>
      </c>
      <c r="H202" s="64" t="s">
        <v>182</v>
      </c>
      <c r="I202" s="61" t="s">
        <v>217</v>
      </c>
      <c r="J202" s="49">
        <v>1</v>
      </c>
      <c r="K202" s="42"/>
      <c r="M202" s="301" t="s">
        <v>498</v>
      </c>
    </row>
    <row r="203" spans="2:13" x14ac:dyDescent="0.3">
      <c r="B203" s="92" t="s">
        <v>1199</v>
      </c>
      <c r="C203" s="535" t="s">
        <v>115</v>
      </c>
      <c r="D203" s="535"/>
      <c r="E203" s="535"/>
      <c r="F203" s="536"/>
      <c r="G203" s="40" t="s">
        <v>114</v>
      </c>
      <c r="H203" s="61" t="s">
        <v>217</v>
      </c>
      <c r="I203" s="61" t="s">
        <v>217</v>
      </c>
      <c r="J203" s="49">
        <v>1</v>
      </c>
      <c r="K203" s="42" t="s">
        <v>381</v>
      </c>
      <c r="M203" s="301" t="s">
        <v>498</v>
      </c>
    </row>
    <row r="204" spans="2:13" x14ac:dyDescent="0.3">
      <c r="B204" s="92" t="s">
        <v>1199</v>
      </c>
      <c r="C204" s="535" t="s">
        <v>116</v>
      </c>
      <c r="D204" s="535"/>
      <c r="E204" s="535"/>
      <c r="F204" s="536"/>
      <c r="G204" s="40" t="s">
        <v>114</v>
      </c>
      <c r="H204" s="61" t="s">
        <v>217</v>
      </c>
      <c r="I204" s="61" t="s">
        <v>217</v>
      </c>
      <c r="J204" s="49">
        <v>2</v>
      </c>
      <c r="K204" s="42"/>
      <c r="M204" s="301" t="s">
        <v>498</v>
      </c>
    </row>
    <row r="205" spans="2:13" x14ac:dyDescent="0.3">
      <c r="B205" s="92" t="s">
        <v>1199</v>
      </c>
      <c r="C205" s="535" t="s">
        <v>117</v>
      </c>
      <c r="D205" s="535"/>
      <c r="E205" s="535"/>
      <c r="F205" s="536"/>
      <c r="G205" s="40" t="s">
        <v>114</v>
      </c>
      <c r="H205" s="61" t="s">
        <v>217</v>
      </c>
      <c r="I205" s="61" t="s">
        <v>217</v>
      </c>
      <c r="J205" s="49">
        <v>4</v>
      </c>
      <c r="K205" s="42"/>
      <c r="M205" s="301" t="s">
        <v>498</v>
      </c>
    </row>
    <row r="206" spans="2:13" x14ac:dyDescent="0.3">
      <c r="B206" s="92" t="s">
        <v>1199</v>
      </c>
      <c r="C206" s="541" t="s">
        <v>118</v>
      </c>
      <c r="D206" s="541"/>
      <c r="E206" s="541"/>
      <c r="F206" s="539"/>
      <c r="G206" s="45" t="s">
        <v>114</v>
      </c>
      <c r="H206" s="63" t="s">
        <v>217</v>
      </c>
      <c r="I206" s="63" t="s">
        <v>217</v>
      </c>
      <c r="J206" s="51">
        <v>2</v>
      </c>
      <c r="K206" s="47" t="s">
        <v>380</v>
      </c>
      <c r="M206" s="301" t="s">
        <v>498</v>
      </c>
    </row>
    <row r="207" spans="2:13" x14ac:dyDescent="0.3">
      <c r="B207" s="92" t="s">
        <v>1199</v>
      </c>
      <c r="C207" s="34"/>
      <c r="D207" s="34"/>
      <c r="E207" s="34"/>
      <c r="F207" s="34"/>
      <c r="G207" s="37"/>
      <c r="H207" s="34"/>
      <c r="I207" s="34"/>
      <c r="J207" s="34"/>
      <c r="K207" s="34"/>
      <c r="M207" s="303" t="s">
        <v>489</v>
      </c>
    </row>
    <row r="208" spans="2:13" s="84" customFormat="1" x14ac:dyDescent="0.3">
      <c r="B208" s="92" t="s">
        <v>1199</v>
      </c>
      <c r="C208" s="84" t="s">
        <v>302</v>
      </c>
      <c r="D208" s="84" t="s">
        <v>382</v>
      </c>
      <c r="G208" s="85"/>
      <c r="L208"/>
      <c r="M208" s="303" t="s">
        <v>489</v>
      </c>
    </row>
    <row r="209" spans="2:13" x14ac:dyDescent="0.3">
      <c r="B209" s="92" t="s">
        <v>1199</v>
      </c>
      <c r="C209" s="659" t="s">
        <v>0</v>
      </c>
      <c r="D209" s="659"/>
      <c r="E209" s="660"/>
      <c r="F209" s="660"/>
      <c r="G209" s="313" t="s">
        <v>643</v>
      </c>
      <c r="H209" s="313">
        <v>2021</v>
      </c>
      <c r="I209" s="313">
        <v>2022</v>
      </c>
      <c r="J209" s="313">
        <v>2023</v>
      </c>
      <c r="K209" s="314" t="s">
        <v>1</v>
      </c>
      <c r="M209" s="303" t="s">
        <v>489</v>
      </c>
    </row>
    <row r="210" spans="2:13" x14ac:dyDescent="0.3">
      <c r="B210" s="92" t="s">
        <v>1199</v>
      </c>
      <c r="C210" s="661" t="s">
        <v>382</v>
      </c>
      <c r="D210" s="662"/>
      <c r="E210" s="662"/>
      <c r="F210" s="662"/>
      <c r="G210" s="317" t="s">
        <v>3</v>
      </c>
      <c r="H210" s="318">
        <v>40606</v>
      </c>
      <c r="I210" s="318">
        <v>61244</v>
      </c>
      <c r="J210" s="318">
        <v>65191</v>
      </c>
      <c r="K210" s="319"/>
      <c r="M210" s="303" t="s">
        <v>489</v>
      </c>
    </row>
    <row r="211" spans="2:13" x14ac:dyDescent="0.3">
      <c r="B211" s="92" t="s">
        <v>1199</v>
      </c>
      <c r="C211" s="206"/>
      <c r="D211" s="663" t="s">
        <v>501</v>
      </c>
      <c r="E211" s="664"/>
      <c r="F211" s="665"/>
      <c r="G211" s="305" t="s">
        <v>175</v>
      </c>
      <c r="H211" s="320">
        <v>32627</v>
      </c>
      <c r="I211" s="320">
        <v>52987</v>
      </c>
      <c r="J211" s="320">
        <v>58340</v>
      </c>
      <c r="K211" s="2"/>
      <c r="M211" s="301" t="s">
        <v>502</v>
      </c>
    </row>
    <row r="212" spans="2:13" x14ac:dyDescent="0.3">
      <c r="B212" s="92" t="s">
        <v>1199</v>
      </c>
      <c r="C212" s="209"/>
      <c r="D212" s="666" t="s">
        <v>503</v>
      </c>
      <c r="E212" s="667"/>
      <c r="F212" s="668"/>
      <c r="G212" s="306" t="s">
        <v>175</v>
      </c>
      <c r="H212" s="321">
        <v>7979</v>
      </c>
      <c r="I212" s="321">
        <v>8257</v>
      </c>
      <c r="J212" s="321">
        <v>6851</v>
      </c>
      <c r="K212" s="3"/>
      <c r="M212" s="303" t="s">
        <v>489</v>
      </c>
    </row>
    <row r="213" spans="2:13" x14ac:dyDescent="0.3">
      <c r="B213" s="92" t="s">
        <v>1200</v>
      </c>
      <c r="M213" s="303" t="s">
        <v>489</v>
      </c>
    </row>
    <row r="214" spans="2:13" s="34" customFormat="1" x14ac:dyDescent="0.3">
      <c r="B214" s="87" t="s">
        <v>1200</v>
      </c>
      <c r="C214" s="31"/>
      <c r="D214" s="32"/>
      <c r="E214" s="32"/>
      <c r="F214" s="32"/>
      <c r="G214" s="33"/>
      <c r="H214" s="32"/>
      <c r="I214" s="32"/>
      <c r="J214" s="32"/>
      <c r="K214" s="32"/>
      <c r="L214"/>
      <c r="M214" s="303" t="s">
        <v>489</v>
      </c>
    </row>
    <row r="215" spans="2:13" ht="17.25" x14ac:dyDescent="0.3">
      <c r="B215" s="94" t="s">
        <v>1200</v>
      </c>
      <c r="C215" s="28"/>
      <c r="D215" s="28"/>
      <c r="E215" s="29"/>
      <c r="F215" s="29"/>
      <c r="G215" s="30"/>
      <c r="H215" s="29"/>
      <c r="I215" s="29"/>
      <c r="J215" s="29"/>
      <c r="K215" s="29"/>
      <c r="M215" s="303" t="s">
        <v>489</v>
      </c>
    </row>
    <row r="216" spans="2:13" x14ac:dyDescent="0.3">
      <c r="B216" s="94" t="s">
        <v>1200</v>
      </c>
      <c r="C216" s="84" t="s">
        <v>304</v>
      </c>
      <c r="D216" s="84" t="s">
        <v>400</v>
      </c>
      <c r="E216" s="34"/>
      <c r="F216" s="34"/>
      <c r="G216" s="37"/>
      <c r="H216" s="34"/>
      <c r="I216" s="34"/>
      <c r="J216" s="34"/>
      <c r="K216" s="34"/>
      <c r="M216" s="303" t="s">
        <v>489</v>
      </c>
    </row>
    <row r="217" spans="2:13" x14ac:dyDescent="0.3">
      <c r="B217" s="94" t="s">
        <v>1200</v>
      </c>
      <c r="C217" s="546" t="s">
        <v>0</v>
      </c>
      <c r="D217" s="546"/>
      <c r="E217" s="569"/>
      <c r="F217" s="569"/>
      <c r="G217" s="35" t="s">
        <v>643</v>
      </c>
      <c r="H217" s="35">
        <v>2021</v>
      </c>
      <c r="I217" s="35">
        <v>2022</v>
      </c>
      <c r="J217" s="35">
        <v>2023</v>
      </c>
      <c r="K217" s="36" t="s">
        <v>1</v>
      </c>
      <c r="M217" s="303" t="s">
        <v>489</v>
      </c>
    </row>
    <row r="218" spans="2:13" x14ac:dyDescent="0.3">
      <c r="B218" s="94" t="s">
        <v>1200</v>
      </c>
      <c r="C218" s="535" t="s">
        <v>119</v>
      </c>
      <c r="D218" s="535"/>
      <c r="E218" s="535"/>
      <c r="F218" s="536"/>
      <c r="G218" s="40" t="s">
        <v>24</v>
      </c>
      <c r="H218" s="41">
        <v>1401</v>
      </c>
      <c r="I218" s="41">
        <v>1453</v>
      </c>
      <c r="J218" s="41">
        <v>1513</v>
      </c>
      <c r="K218" s="42"/>
      <c r="M218" s="301" t="s">
        <v>490</v>
      </c>
    </row>
    <row r="219" spans="2:13" x14ac:dyDescent="0.3">
      <c r="B219" s="94" t="s">
        <v>1200</v>
      </c>
      <c r="C219" s="542" t="s">
        <v>120</v>
      </c>
      <c r="D219" s="555"/>
      <c r="E219" s="544" t="s">
        <v>121</v>
      </c>
      <c r="F219" s="538"/>
      <c r="G219" s="40" t="s">
        <v>122</v>
      </c>
      <c r="H219" s="41">
        <v>214</v>
      </c>
      <c r="I219" s="41">
        <v>225</v>
      </c>
      <c r="J219" s="41">
        <v>231</v>
      </c>
      <c r="K219" s="42"/>
      <c r="M219" s="301" t="s">
        <v>490</v>
      </c>
    </row>
    <row r="220" spans="2:13" x14ac:dyDescent="0.3">
      <c r="B220" s="94" t="s">
        <v>1200</v>
      </c>
      <c r="C220" s="563"/>
      <c r="D220" s="564"/>
      <c r="E220" s="544" t="s">
        <v>123</v>
      </c>
      <c r="F220" s="538"/>
      <c r="G220" s="40" t="s">
        <v>122</v>
      </c>
      <c r="H220" s="41">
        <v>1187</v>
      </c>
      <c r="I220" s="41">
        <v>1228</v>
      </c>
      <c r="J220" s="41">
        <v>1282</v>
      </c>
      <c r="K220" s="42"/>
      <c r="M220" s="301" t="s">
        <v>490</v>
      </c>
    </row>
    <row r="221" spans="2:13" x14ac:dyDescent="0.3">
      <c r="B221" s="94" t="s">
        <v>1200</v>
      </c>
      <c r="C221" s="542" t="s">
        <v>124</v>
      </c>
      <c r="D221" s="555"/>
      <c r="E221" s="592" t="s">
        <v>125</v>
      </c>
      <c r="F221" s="49" t="s">
        <v>126</v>
      </c>
      <c r="G221" s="40" t="s">
        <v>122</v>
      </c>
      <c r="H221" s="41">
        <v>188</v>
      </c>
      <c r="I221" s="41">
        <v>203</v>
      </c>
      <c r="J221" s="41">
        <v>224</v>
      </c>
      <c r="K221" s="42"/>
      <c r="M221" s="301" t="s">
        <v>490</v>
      </c>
    </row>
    <row r="222" spans="2:13" x14ac:dyDescent="0.3">
      <c r="B222" s="94" t="s">
        <v>1200</v>
      </c>
      <c r="C222" s="557"/>
      <c r="D222" s="556"/>
      <c r="E222" s="593"/>
      <c r="F222" s="49" t="s">
        <v>121</v>
      </c>
      <c r="G222" s="40" t="s">
        <v>122</v>
      </c>
      <c r="H222" s="168">
        <v>55</v>
      </c>
      <c r="I222" s="168">
        <v>59</v>
      </c>
      <c r="J222" s="41">
        <v>58</v>
      </c>
      <c r="K222" s="42"/>
      <c r="M222" s="301" t="s">
        <v>490</v>
      </c>
    </row>
    <row r="223" spans="2:13" x14ac:dyDescent="0.3">
      <c r="B223" s="94" t="s">
        <v>1200</v>
      </c>
      <c r="C223" s="557"/>
      <c r="D223" s="556"/>
      <c r="E223" s="594"/>
      <c r="F223" s="49" t="s">
        <v>123</v>
      </c>
      <c r="G223" s="40" t="s">
        <v>122</v>
      </c>
      <c r="H223" s="168">
        <v>133</v>
      </c>
      <c r="I223" s="168">
        <v>144</v>
      </c>
      <c r="J223" s="41">
        <v>166</v>
      </c>
      <c r="K223" s="42"/>
      <c r="M223" s="301" t="s">
        <v>490</v>
      </c>
    </row>
    <row r="224" spans="2:13" x14ac:dyDescent="0.3">
      <c r="B224" s="94" t="s">
        <v>1200</v>
      </c>
      <c r="C224" s="557"/>
      <c r="D224" s="556"/>
      <c r="E224" s="592" t="s">
        <v>127</v>
      </c>
      <c r="F224" s="49" t="s">
        <v>126</v>
      </c>
      <c r="G224" s="40" t="s">
        <v>122</v>
      </c>
      <c r="H224" s="41">
        <v>859</v>
      </c>
      <c r="I224" s="41">
        <v>888</v>
      </c>
      <c r="J224" s="41">
        <v>931</v>
      </c>
      <c r="K224" s="42"/>
      <c r="M224" s="301" t="s">
        <v>490</v>
      </c>
    </row>
    <row r="225" spans="2:13" x14ac:dyDescent="0.3">
      <c r="B225" s="94" t="s">
        <v>1200</v>
      </c>
      <c r="C225" s="557"/>
      <c r="D225" s="556"/>
      <c r="E225" s="593"/>
      <c r="F225" s="49" t="s">
        <v>121</v>
      </c>
      <c r="G225" s="40" t="s">
        <v>122</v>
      </c>
      <c r="H225" s="168">
        <v>153</v>
      </c>
      <c r="I225" s="168">
        <v>161</v>
      </c>
      <c r="J225" s="41">
        <v>167</v>
      </c>
      <c r="K225" s="42"/>
      <c r="M225" s="301" t="s">
        <v>490</v>
      </c>
    </row>
    <row r="226" spans="2:13" x14ac:dyDescent="0.3">
      <c r="B226" s="94" t="s">
        <v>1200</v>
      </c>
      <c r="C226" s="557"/>
      <c r="D226" s="556"/>
      <c r="E226" s="594"/>
      <c r="F226" s="49" t="s">
        <v>123</v>
      </c>
      <c r="G226" s="40" t="s">
        <v>122</v>
      </c>
      <c r="H226" s="168">
        <v>706</v>
      </c>
      <c r="I226" s="168">
        <v>727</v>
      </c>
      <c r="J226" s="41">
        <v>764</v>
      </c>
      <c r="K226" s="42"/>
      <c r="M226" s="301" t="s">
        <v>490</v>
      </c>
    </row>
    <row r="227" spans="2:13" x14ac:dyDescent="0.3">
      <c r="B227" s="94" t="s">
        <v>1200</v>
      </c>
      <c r="C227" s="557"/>
      <c r="D227" s="556"/>
      <c r="E227" s="592" t="s">
        <v>128</v>
      </c>
      <c r="F227" s="49" t="s">
        <v>126</v>
      </c>
      <c r="G227" s="40" t="s">
        <v>122</v>
      </c>
      <c r="H227" s="41">
        <v>354</v>
      </c>
      <c r="I227" s="41">
        <v>362</v>
      </c>
      <c r="J227" s="41">
        <v>358</v>
      </c>
      <c r="K227" s="42"/>
      <c r="M227" s="301" t="s">
        <v>490</v>
      </c>
    </row>
    <row r="228" spans="2:13" x14ac:dyDescent="0.3">
      <c r="B228" s="94" t="s">
        <v>1200</v>
      </c>
      <c r="C228" s="557"/>
      <c r="D228" s="556"/>
      <c r="E228" s="593"/>
      <c r="F228" s="49" t="s">
        <v>121</v>
      </c>
      <c r="G228" s="40" t="s">
        <v>122</v>
      </c>
      <c r="H228" s="168">
        <v>6</v>
      </c>
      <c r="I228" s="168">
        <v>5</v>
      </c>
      <c r="J228" s="41">
        <v>6</v>
      </c>
      <c r="K228" s="42"/>
      <c r="M228" s="301" t="s">
        <v>490</v>
      </c>
    </row>
    <row r="229" spans="2:13" x14ac:dyDescent="0.3">
      <c r="B229" s="94" t="s">
        <v>1200</v>
      </c>
      <c r="C229" s="563"/>
      <c r="D229" s="564"/>
      <c r="E229" s="594"/>
      <c r="F229" s="49" t="s">
        <v>123</v>
      </c>
      <c r="G229" s="40" t="s">
        <v>122</v>
      </c>
      <c r="H229" s="168">
        <v>348</v>
      </c>
      <c r="I229" s="168">
        <v>357</v>
      </c>
      <c r="J229" s="41">
        <v>352</v>
      </c>
      <c r="K229" s="42"/>
      <c r="M229" s="301" t="s">
        <v>490</v>
      </c>
    </row>
    <row r="230" spans="2:13" x14ac:dyDescent="0.3">
      <c r="B230" s="94" t="s">
        <v>1200</v>
      </c>
      <c r="C230" s="542" t="s">
        <v>129</v>
      </c>
      <c r="D230" s="555"/>
      <c r="E230" s="592" t="s">
        <v>130</v>
      </c>
      <c r="F230" s="49" t="s">
        <v>126</v>
      </c>
      <c r="G230" s="40" t="s">
        <v>122</v>
      </c>
      <c r="H230" s="41">
        <v>1327</v>
      </c>
      <c r="I230" s="41">
        <v>1385</v>
      </c>
      <c r="J230" s="41">
        <v>1417</v>
      </c>
      <c r="K230" s="42"/>
      <c r="M230" s="301" t="s">
        <v>490</v>
      </c>
    </row>
    <row r="231" spans="2:13" x14ac:dyDescent="0.3">
      <c r="B231" s="94" t="s">
        <v>1200</v>
      </c>
      <c r="C231" s="557"/>
      <c r="D231" s="556"/>
      <c r="E231" s="593"/>
      <c r="F231" s="49" t="s">
        <v>121</v>
      </c>
      <c r="G231" s="40" t="s">
        <v>122</v>
      </c>
      <c r="H231" s="41">
        <v>188</v>
      </c>
      <c r="I231" s="41">
        <v>204</v>
      </c>
      <c r="J231" s="41">
        <v>212</v>
      </c>
      <c r="K231" s="42"/>
      <c r="M231" s="301" t="s">
        <v>490</v>
      </c>
    </row>
    <row r="232" spans="2:13" x14ac:dyDescent="0.3">
      <c r="B232" s="94" t="s">
        <v>1200</v>
      </c>
      <c r="C232" s="557"/>
      <c r="D232" s="556"/>
      <c r="E232" s="594"/>
      <c r="F232" s="49" t="s">
        <v>123</v>
      </c>
      <c r="G232" s="40" t="s">
        <v>122</v>
      </c>
      <c r="H232" s="41">
        <v>1139</v>
      </c>
      <c r="I232" s="41">
        <v>1181</v>
      </c>
      <c r="J232" s="41">
        <v>1205</v>
      </c>
      <c r="K232" s="42"/>
      <c r="M232" s="301" t="s">
        <v>490</v>
      </c>
    </row>
    <row r="233" spans="2:13" x14ac:dyDescent="0.3">
      <c r="B233" s="94" t="s">
        <v>1200</v>
      </c>
      <c r="C233" s="557"/>
      <c r="D233" s="556"/>
      <c r="E233" s="592" t="s">
        <v>131</v>
      </c>
      <c r="F233" s="49" t="s">
        <v>126</v>
      </c>
      <c r="G233" s="40" t="s">
        <v>122</v>
      </c>
      <c r="H233" s="41">
        <v>74</v>
      </c>
      <c r="I233" s="41">
        <v>68</v>
      </c>
      <c r="J233" s="41">
        <v>96</v>
      </c>
      <c r="K233" s="42"/>
      <c r="M233" s="301" t="s">
        <v>490</v>
      </c>
    </row>
    <row r="234" spans="2:13" x14ac:dyDescent="0.3">
      <c r="B234" s="94" t="s">
        <v>1200</v>
      </c>
      <c r="C234" s="557"/>
      <c r="D234" s="556"/>
      <c r="E234" s="593"/>
      <c r="F234" s="49" t="s">
        <v>121</v>
      </c>
      <c r="G234" s="40" t="s">
        <v>122</v>
      </c>
      <c r="H234" s="41">
        <v>26</v>
      </c>
      <c r="I234" s="41">
        <v>24</v>
      </c>
      <c r="J234" s="41">
        <v>19</v>
      </c>
      <c r="K234" s="42"/>
      <c r="M234" s="301" t="s">
        <v>490</v>
      </c>
    </row>
    <row r="235" spans="2:13" x14ac:dyDescent="0.3">
      <c r="B235" s="94" t="s">
        <v>1200</v>
      </c>
      <c r="C235" s="557"/>
      <c r="D235" s="556"/>
      <c r="E235" s="594"/>
      <c r="F235" s="49" t="s">
        <v>123</v>
      </c>
      <c r="G235" s="40" t="s">
        <v>122</v>
      </c>
      <c r="H235" s="41">
        <v>48</v>
      </c>
      <c r="I235" s="41">
        <v>44</v>
      </c>
      <c r="J235" s="41">
        <v>77</v>
      </c>
      <c r="K235" s="42"/>
      <c r="M235" s="301" t="s">
        <v>490</v>
      </c>
    </row>
    <row r="236" spans="2:13" x14ac:dyDescent="0.3">
      <c r="B236" s="94" t="s">
        <v>1200</v>
      </c>
      <c r="C236" s="557"/>
      <c r="D236" s="556"/>
      <c r="E236" s="592" t="s">
        <v>132</v>
      </c>
      <c r="F236" s="49" t="s">
        <v>126</v>
      </c>
      <c r="G236" s="40" t="s">
        <v>122</v>
      </c>
      <c r="H236" s="41">
        <v>818</v>
      </c>
      <c r="I236" s="41">
        <v>817</v>
      </c>
      <c r="J236" s="41">
        <v>859</v>
      </c>
      <c r="K236" s="42"/>
      <c r="M236" s="301" t="s">
        <v>490</v>
      </c>
    </row>
    <row r="237" spans="2:13" x14ac:dyDescent="0.3">
      <c r="B237" s="94" t="s">
        <v>1200</v>
      </c>
      <c r="C237" s="557"/>
      <c r="D237" s="556"/>
      <c r="E237" s="593"/>
      <c r="F237" s="49" t="s">
        <v>121</v>
      </c>
      <c r="G237" s="40" t="s">
        <v>122</v>
      </c>
      <c r="H237" s="41">
        <v>49</v>
      </c>
      <c r="I237" s="41">
        <v>52</v>
      </c>
      <c r="J237" s="41">
        <v>51</v>
      </c>
      <c r="K237" s="42"/>
      <c r="M237" s="301" t="s">
        <v>490</v>
      </c>
    </row>
    <row r="238" spans="2:13" x14ac:dyDescent="0.3">
      <c r="B238" s="94" t="s">
        <v>1200</v>
      </c>
      <c r="C238" s="543"/>
      <c r="D238" s="558"/>
      <c r="E238" s="595"/>
      <c r="F238" s="51" t="s">
        <v>123</v>
      </c>
      <c r="G238" s="45" t="s">
        <v>122</v>
      </c>
      <c r="H238" s="46">
        <v>769</v>
      </c>
      <c r="I238" s="46">
        <v>765</v>
      </c>
      <c r="J238" s="46">
        <v>808</v>
      </c>
      <c r="K238" s="47"/>
      <c r="M238" s="301" t="s">
        <v>490</v>
      </c>
    </row>
    <row r="239" spans="2:13" x14ac:dyDescent="0.3">
      <c r="B239" s="94" t="s">
        <v>1200</v>
      </c>
      <c r="C239" s="34"/>
      <c r="D239" s="34"/>
      <c r="E239" s="34"/>
      <c r="F239" s="34"/>
      <c r="G239" s="34"/>
      <c r="H239" s="34"/>
      <c r="I239" s="34"/>
      <c r="J239" s="34"/>
      <c r="K239" s="34"/>
      <c r="M239" s="303" t="s">
        <v>489</v>
      </c>
    </row>
    <row r="240" spans="2:13" x14ac:dyDescent="0.3">
      <c r="B240" s="94" t="s">
        <v>1200</v>
      </c>
      <c r="C240" s="84" t="s">
        <v>306</v>
      </c>
      <c r="D240" s="84" t="s">
        <v>305</v>
      </c>
      <c r="E240" s="34"/>
      <c r="F240" s="34"/>
      <c r="G240" s="34"/>
      <c r="H240" s="34"/>
      <c r="I240" s="34"/>
      <c r="J240" s="34"/>
      <c r="K240" s="34"/>
      <c r="M240" s="303" t="s">
        <v>489</v>
      </c>
    </row>
    <row r="241" spans="2:13" x14ac:dyDescent="0.3">
      <c r="B241" s="94" t="s">
        <v>1200</v>
      </c>
      <c r="C241" s="546" t="s">
        <v>0</v>
      </c>
      <c r="D241" s="546"/>
      <c r="E241" s="569"/>
      <c r="F241" s="569"/>
      <c r="G241" s="35" t="s">
        <v>643</v>
      </c>
      <c r="H241" s="35">
        <v>2021</v>
      </c>
      <c r="I241" s="35">
        <v>2022</v>
      </c>
      <c r="J241" s="35">
        <v>2023</v>
      </c>
      <c r="K241" s="36" t="s">
        <v>1</v>
      </c>
      <c r="M241" s="303" t="s">
        <v>489</v>
      </c>
    </row>
    <row r="242" spans="2:13" x14ac:dyDescent="0.3">
      <c r="B242" s="94" t="s">
        <v>1200</v>
      </c>
      <c r="C242" s="547" t="s">
        <v>133</v>
      </c>
      <c r="D242" s="548"/>
      <c r="E242" s="570" t="s">
        <v>134</v>
      </c>
      <c r="F242" s="49" t="s">
        <v>121</v>
      </c>
      <c r="G242" s="40" t="s">
        <v>122</v>
      </c>
      <c r="H242" s="114">
        <v>4</v>
      </c>
      <c r="I242" s="114">
        <v>4</v>
      </c>
      <c r="J242" s="114">
        <v>4</v>
      </c>
      <c r="K242" s="42"/>
      <c r="M242" s="301" t="s">
        <v>490</v>
      </c>
    </row>
    <row r="243" spans="2:13" x14ac:dyDescent="0.3">
      <c r="B243" s="94" t="s">
        <v>1200</v>
      </c>
      <c r="C243" s="549"/>
      <c r="D243" s="550"/>
      <c r="E243" s="570"/>
      <c r="F243" s="49" t="s">
        <v>123</v>
      </c>
      <c r="G243" s="40" t="s">
        <v>122</v>
      </c>
      <c r="H243" s="114">
        <v>42</v>
      </c>
      <c r="I243" s="114">
        <v>43</v>
      </c>
      <c r="J243" s="114">
        <v>43</v>
      </c>
      <c r="K243" s="42"/>
      <c r="M243" s="301" t="s">
        <v>490</v>
      </c>
    </row>
    <row r="244" spans="2:13" x14ac:dyDescent="0.3">
      <c r="B244" s="94" t="s">
        <v>1200</v>
      </c>
      <c r="C244" s="549"/>
      <c r="D244" s="550"/>
      <c r="E244" s="570" t="s">
        <v>135</v>
      </c>
      <c r="F244" s="49" t="s">
        <v>121</v>
      </c>
      <c r="G244" s="40" t="s">
        <v>122</v>
      </c>
      <c r="H244" s="114">
        <v>2</v>
      </c>
      <c r="I244" s="114">
        <v>2</v>
      </c>
      <c r="J244" s="114">
        <v>2</v>
      </c>
      <c r="K244" s="42"/>
      <c r="M244" s="301" t="s">
        <v>490</v>
      </c>
    </row>
    <row r="245" spans="2:13" x14ac:dyDescent="0.3">
      <c r="B245" s="94" t="s">
        <v>1200</v>
      </c>
      <c r="C245" s="549"/>
      <c r="D245" s="550"/>
      <c r="E245" s="570"/>
      <c r="F245" s="49" t="s">
        <v>123</v>
      </c>
      <c r="G245" s="40" t="s">
        <v>122</v>
      </c>
      <c r="H245" s="114">
        <v>34</v>
      </c>
      <c r="I245" s="114">
        <v>35</v>
      </c>
      <c r="J245" s="114">
        <v>35</v>
      </c>
      <c r="K245" s="42"/>
      <c r="M245" s="301" t="s">
        <v>490</v>
      </c>
    </row>
    <row r="246" spans="2:13" x14ac:dyDescent="0.3">
      <c r="B246" s="94" t="s">
        <v>1200</v>
      </c>
      <c r="C246" s="549"/>
      <c r="D246" s="550"/>
      <c r="E246" s="570" t="s">
        <v>136</v>
      </c>
      <c r="F246" s="49" t="s">
        <v>121</v>
      </c>
      <c r="G246" s="40" t="s">
        <v>122</v>
      </c>
      <c r="H246" s="114">
        <v>61</v>
      </c>
      <c r="I246" s="114">
        <v>62</v>
      </c>
      <c r="J246" s="114">
        <v>64</v>
      </c>
      <c r="K246" s="42"/>
      <c r="M246" s="301" t="s">
        <v>490</v>
      </c>
    </row>
    <row r="247" spans="2:13" x14ac:dyDescent="0.3">
      <c r="B247" s="94" t="s">
        <v>1200</v>
      </c>
      <c r="C247" s="549"/>
      <c r="D247" s="550"/>
      <c r="E247" s="570"/>
      <c r="F247" s="49" t="s">
        <v>123</v>
      </c>
      <c r="G247" s="40" t="s">
        <v>122</v>
      </c>
      <c r="H247" s="114">
        <v>427</v>
      </c>
      <c r="I247" s="114">
        <v>452</v>
      </c>
      <c r="J247" s="114">
        <v>467</v>
      </c>
      <c r="K247" s="42"/>
      <c r="M247" s="301" t="s">
        <v>490</v>
      </c>
    </row>
    <row r="248" spans="2:13" x14ac:dyDescent="0.3">
      <c r="B248" s="94" t="s">
        <v>1200</v>
      </c>
      <c r="C248" s="549"/>
      <c r="D248" s="550"/>
      <c r="E248" s="570" t="s">
        <v>137</v>
      </c>
      <c r="F248" s="49" t="s">
        <v>121</v>
      </c>
      <c r="G248" s="40" t="s">
        <v>122</v>
      </c>
      <c r="H248" s="114">
        <v>151</v>
      </c>
      <c r="I248" s="114">
        <v>161</v>
      </c>
      <c r="J248" s="114">
        <v>165</v>
      </c>
      <c r="K248" s="42"/>
      <c r="M248" s="301" t="s">
        <v>490</v>
      </c>
    </row>
    <row r="249" spans="2:13" x14ac:dyDescent="0.3">
      <c r="B249" s="94" t="s">
        <v>1200</v>
      </c>
      <c r="C249" s="549"/>
      <c r="D249" s="550"/>
      <c r="E249" s="570"/>
      <c r="F249" s="49" t="s">
        <v>123</v>
      </c>
      <c r="G249" s="40" t="s">
        <v>122</v>
      </c>
      <c r="H249" s="114">
        <v>726</v>
      </c>
      <c r="I249" s="114">
        <v>741</v>
      </c>
      <c r="J249" s="114">
        <v>780</v>
      </c>
      <c r="K249" s="42"/>
      <c r="M249" s="301" t="s">
        <v>490</v>
      </c>
    </row>
    <row r="250" spans="2:13" x14ac:dyDescent="0.3">
      <c r="B250" s="94" t="s">
        <v>1200</v>
      </c>
      <c r="C250" s="549"/>
      <c r="D250" s="550"/>
      <c r="E250" s="570" t="s">
        <v>138</v>
      </c>
      <c r="F250" s="49" t="s">
        <v>121</v>
      </c>
      <c r="G250" s="40" t="s">
        <v>122</v>
      </c>
      <c r="H250" s="114">
        <v>11</v>
      </c>
      <c r="I250" s="114">
        <v>12</v>
      </c>
      <c r="J250" s="114">
        <v>11</v>
      </c>
      <c r="K250" s="42"/>
      <c r="M250" s="301" t="s">
        <v>490</v>
      </c>
    </row>
    <row r="251" spans="2:13" x14ac:dyDescent="0.3">
      <c r="B251" s="94" t="s">
        <v>1200</v>
      </c>
      <c r="C251" s="549"/>
      <c r="D251" s="550"/>
      <c r="E251" s="570"/>
      <c r="F251" s="49" t="s">
        <v>123</v>
      </c>
      <c r="G251" s="40" t="s">
        <v>122</v>
      </c>
      <c r="H251" s="114">
        <v>95</v>
      </c>
      <c r="I251" s="114">
        <v>97</v>
      </c>
      <c r="J251" s="114">
        <v>103</v>
      </c>
      <c r="K251" s="42"/>
      <c r="M251" s="301" t="s">
        <v>490</v>
      </c>
    </row>
    <row r="252" spans="2:13" x14ac:dyDescent="0.3">
      <c r="B252" s="94" t="s">
        <v>1200</v>
      </c>
      <c r="C252" s="549"/>
      <c r="D252" s="550"/>
      <c r="E252" s="570" t="s">
        <v>139</v>
      </c>
      <c r="F252" s="49" t="s">
        <v>121</v>
      </c>
      <c r="G252" s="40" t="s">
        <v>122</v>
      </c>
      <c r="H252" s="114">
        <v>43</v>
      </c>
      <c r="I252" s="114">
        <v>46</v>
      </c>
      <c r="J252" s="114">
        <v>46</v>
      </c>
      <c r="K252" s="42"/>
      <c r="M252" s="301" t="s">
        <v>490</v>
      </c>
    </row>
    <row r="253" spans="2:13" x14ac:dyDescent="0.3">
      <c r="B253" s="94" t="s">
        <v>1200</v>
      </c>
      <c r="C253" s="567"/>
      <c r="D253" s="568"/>
      <c r="E253" s="570"/>
      <c r="F253" s="49" t="s">
        <v>123</v>
      </c>
      <c r="G253" s="40" t="s">
        <v>122</v>
      </c>
      <c r="H253" s="114">
        <v>197</v>
      </c>
      <c r="I253" s="114">
        <v>206</v>
      </c>
      <c r="J253" s="114">
        <v>207</v>
      </c>
      <c r="K253" s="42"/>
      <c r="M253" s="301" t="s">
        <v>490</v>
      </c>
    </row>
    <row r="254" spans="2:13" x14ac:dyDescent="0.3">
      <c r="B254" s="94" t="s">
        <v>1200</v>
      </c>
      <c r="C254" s="542" t="s">
        <v>140</v>
      </c>
      <c r="D254" s="555"/>
      <c r="E254" s="559" t="s">
        <v>141</v>
      </c>
      <c r="F254" s="536"/>
      <c r="G254" s="40" t="s">
        <v>122</v>
      </c>
      <c r="H254" s="114">
        <v>54</v>
      </c>
      <c r="I254" s="114">
        <v>47</v>
      </c>
      <c r="J254" s="114">
        <v>44</v>
      </c>
      <c r="K254" s="42"/>
      <c r="M254" s="301" t="s">
        <v>490</v>
      </c>
    </row>
    <row r="255" spans="2:13" x14ac:dyDescent="0.3">
      <c r="B255" s="94" t="s">
        <v>1200</v>
      </c>
      <c r="C255" s="557"/>
      <c r="D255" s="556"/>
      <c r="E255" s="559" t="s">
        <v>142</v>
      </c>
      <c r="F255" s="536"/>
      <c r="G255" s="40" t="s">
        <v>122</v>
      </c>
      <c r="H255" s="114">
        <v>22</v>
      </c>
      <c r="I255" s="114">
        <v>23</v>
      </c>
      <c r="J255" s="114">
        <v>23</v>
      </c>
      <c r="K255" s="42"/>
      <c r="M255" s="301" t="s">
        <v>490</v>
      </c>
    </row>
    <row r="256" spans="2:13" x14ac:dyDescent="0.3">
      <c r="B256" s="94" t="s">
        <v>1200</v>
      </c>
      <c r="C256" s="543"/>
      <c r="D256" s="558"/>
      <c r="E256" s="561" t="s">
        <v>143</v>
      </c>
      <c r="F256" s="539"/>
      <c r="G256" s="45" t="s">
        <v>122</v>
      </c>
      <c r="H256" s="83">
        <v>2</v>
      </c>
      <c r="I256" s="83">
        <v>2</v>
      </c>
      <c r="J256" s="83">
        <v>3</v>
      </c>
      <c r="K256" s="47"/>
      <c r="M256" s="301" t="s">
        <v>490</v>
      </c>
    </row>
    <row r="257" spans="2:13" x14ac:dyDescent="0.3">
      <c r="B257" s="94" t="s">
        <v>1200</v>
      </c>
      <c r="C257" s="34"/>
      <c r="D257" s="34"/>
      <c r="E257" s="34"/>
      <c r="F257" s="34"/>
      <c r="G257" s="34"/>
      <c r="H257" s="34"/>
      <c r="I257" s="34"/>
      <c r="J257" s="34"/>
      <c r="K257" s="34"/>
      <c r="M257" s="303" t="s">
        <v>489</v>
      </c>
    </row>
    <row r="258" spans="2:13" x14ac:dyDescent="0.3">
      <c r="B258" s="94" t="s">
        <v>1200</v>
      </c>
      <c r="C258" s="84" t="s">
        <v>308</v>
      </c>
      <c r="D258" s="84" t="s">
        <v>307</v>
      </c>
      <c r="E258" s="34"/>
      <c r="F258" s="34"/>
      <c r="G258" s="34"/>
      <c r="H258" s="34"/>
      <c r="I258" s="34"/>
      <c r="J258" s="34"/>
      <c r="K258" s="34"/>
      <c r="M258" s="303" t="s">
        <v>489</v>
      </c>
    </row>
    <row r="259" spans="2:13" x14ac:dyDescent="0.3">
      <c r="B259" s="94" t="s">
        <v>1200</v>
      </c>
      <c r="C259" s="546" t="s">
        <v>0</v>
      </c>
      <c r="D259" s="546"/>
      <c r="E259" s="569"/>
      <c r="F259" s="569"/>
      <c r="G259" s="35" t="s">
        <v>643</v>
      </c>
      <c r="H259" s="35">
        <v>2021</v>
      </c>
      <c r="I259" s="35">
        <v>2022</v>
      </c>
      <c r="J259" s="35">
        <v>2023</v>
      </c>
      <c r="K259" s="36" t="s">
        <v>1</v>
      </c>
      <c r="M259" s="303" t="s">
        <v>489</v>
      </c>
    </row>
    <row r="260" spans="2:13" x14ac:dyDescent="0.3">
      <c r="B260" s="94" t="s">
        <v>1200</v>
      </c>
      <c r="C260" s="536" t="s">
        <v>144</v>
      </c>
      <c r="D260" s="536"/>
      <c r="E260" s="562"/>
      <c r="F260" s="562"/>
      <c r="G260" s="40" t="s">
        <v>122</v>
      </c>
      <c r="H260" s="114">
        <v>125</v>
      </c>
      <c r="I260" s="114">
        <v>129</v>
      </c>
      <c r="J260" s="114">
        <v>48</v>
      </c>
      <c r="K260" s="42"/>
      <c r="M260" s="301" t="s">
        <v>490</v>
      </c>
    </row>
    <row r="261" spans="2:13" x14ac:dyDescent="0.3">
      <c r="B261" s="94" t="s">
        <v>1200</v>
      </c>
      <c r="C261" s="542" t="s">
        <v>145</v>
      </c>
      <c r="D261" s="555"/>
      <c r="E261" s="562" t="s">
        <v>126</v>
      </c>
      <c r="F261" s="562"/>
      <c r="G261" s="40" t="s">
        <v>122</v>
      </c>
      <c r="H261" s="114">
        <v>91</v>
      </c>
      <c r="I261" s="114">
        <v>77</v>
      </c>
      <c r="J261" s="114">
        <v>33</v>
      </c>
      <c r="K261" s="42"/>
      <c r="M261" s="301" t="s">
        <v>490</v>
      </c>
    </row>
    <row r="262" spans="2:13" x14ac:dyDescent="0.3">
      <c r="B262" s="94" t="s">
        <v>1200</v>
      </c>
      <c r="C262" s="557"/>
      <c r="D262" s="556"/>
      <c r="E262" s="571" t="s">
        <v>120</v>
      </c>
      <c r="F262" s="49" t="s">
        <v>121</v>
      </c>
      <c r="G262" s="40" t="s">
        <v>122</v>
      </c>
      <c r="H262" s="114">
        <v>26</v>
      </c>
      <c r="I262" s="114">
        <v>16</v>
      </c>
      <c r="J262" s="114">
        <v>6</v>
      </c>
      <c r="K262" s="42"/>
      <c r="M262" s="301" t="s">
        <v>490</v>
      </c>
    </row>
    <row r="263" spans="2:13" x14ac:dyDescent="0.3">
      <c r="B263" s="94" t="s">
        <v>1200</v>
      </c>
      <c r="C263" s="557"/>
      <c r="D263" s="556"/>
      <c r="E263" s="571"/>
      <c r="F263" s="49" t="s">
        <v>123</v>
      </c>
      <c r="G263" s="40" t="s">
        <v>122</v>
      </c>
      <c r="H263" s="114">
        <v>65</v>
      </c>
      <c r="I263" s="114">
        <v>61</v>
      </c>
      <c r="J263" s="114">
        <v>27</v>
      </c>
      <c r="K263" s="42"/>
      <c r="M263" s="301" t="s">
        <v>490</v>
      </c>
    </row>
    <row r="264" spans="2:13" x14ac:dyDescent="0.3">
      <c r="B264" s="94" t="s">
        <v>1200</v>
      </c>
      <c r="C264" s="557"/>
      <c r="D264" s="556"/>
      <c r="E264" s="571" t="s">
        <v>124</v>
      </c>
      <c r="F264" s="49" t="s">
        <v>125</v>
      </c>
      <c r="G264" s="40" t="s">
        <v>122</v>
      </c>
      <c r="H264" s="114">
        <v>88</v>
      </c>
      <c r="I264" s="114">
        <v>77</v>
      </c>
      <c r="J264" s="114">
        <v>33</v>
      </c>
      <c r="K264" s="42"/>
      <c r="M264" s="301" t="s">
        <v>490</v>
      </c>
    </row>
    <row r="265" spans="2:13" x14ac:dyDescent="0.3">
      <c r="B265" s="94" t="s">
        <v>1200</v>
      </c>
      <c r="C265" s="557"/>
      <c r="D265" s="556"/>
      <c r="E265" s="571"/>
      <c r="F265" s="49" t="s">
        <v>127</v>
      </c>
      <c r="G265" s="40" t="s">
        <v>122</v>
      </c>
      <c r="H265" s="114">
        <v>2</v>
      </c>
      <c r="I265" s="114">
        <v>0</v>
      </c>
      <c r="J265" s="114">
        <v>0</v>
      </c>
      <c r="K265" s="42"/>
      <c r="M265" s="301" t="s">
        <v>490</v>
      </c>
    </row>
    <row r="266" spans="2:13" x14ac:dyDescent="0.3">
      <c r="B266" s="94" t="s">
        <v>1200</v>
      </c>
      <c r="C266" s="563"/>
      <c r="D266" s="564"/>
      <c r="E266" s="571"/>
      <c r="F266" s="49" t="s">
        <v>128</v>
      </c>
      <c r="G266" s="40" t="s">
        <v>122</v>
      </c>
      <c r="H266" s="114">
        <v>1</v>
      </c>
      <c r="I266" s="114">
        <v>0</v>
      </c>
      <c r="J266" s="114">
        <v>0</v>
      </c>
      <c r="K266" s="42"/>
      <c r="M266" s="301" t="s">
        <v>490</v>
      </c>
    </row>
    <row r="267" spans="2:13" x14ac:dyDescent="0.3">
      <c r="B267" s="94" t="s">
        <v>1200</v>
      </c>
      <c r="C267" s="542" t="s">
        <v>146</v>
      </c>
      <c r="D267" s="555"/>
      <c r="E267" s="562" t="s">
        <v>126</v>
      </c>
      <c r="F267" s="562"/>
      <c r="G267" s="40" t="s">
        <v>122</v>
      </c>
      <c r="H267" s="200">
        <v>34</v>
      </c>
      <c r="I267" s="114">
        <v>52</v>
      </c>
      <c r="J267" s="114">
        <v>15</v>
      </c>
      <c r="K267" s="42"/>
      <c r="M267" s="301" t="s">
        <v>490</v>
      </c>
    </row>
    <row r="268" spans="2:13" x14ac:dyDescent="0.3">
      <c r="B268" s="94" t="s">
        <v>1200</v>
      </c>
      <c r="C268" s="557"/>
      <c r="D268" s="556"/>
      <c r="E268" s="571" t="s">
        <v>120</v>
      </c>
      <c r="F268" s="49" t="s">
        <v>121</v>
      </c>
      <c r="G268" s="40" t="s">
        <v>122</v>
      </c>
      <c r="H268" s="114">
        <v>5</v>
      </c>
      <c r="I268" s="114">
        <v>4</v>
      </c>
      <c r="J268" s="114">
        <v>0</v>
      </c>
      <c r="K268" s="42"/>
      <c r="M268" s="301" t="s">
        <v>490</v>
      </c>
    </row>
    <row r="269" spans="2:13" x14ac:dyDescent="0.3">
      <c r="B269" s="94" t="s">
        <v>1200</v>
      </c>
      <c r="C269" s="557"/>
      <c r="D269" s="556"/>
      <c r="E269" s="571"/>
      <c r="F269" s="49" t="s">
        <v>123</v>
      </c>
      <c r="G269" s="40" t="s">
        <v>122</v>
      </c>
      <c r="H269" s="114">
        <v>29</v>
      </c>
      <c r="I269" s="114">
        <v>48</v>
      </c>
      <c r="J269" s="114">
        <v>15</v>
      </c>
      <c r="K269" s="42"/>
      <c r="M269" s="301" t="s">
        <v>490</v>
      </c>
    </row>
    <row r="270" spans="2:13" x14ac:dyDescent="0.3">
      <c r="B270" s="94" t="s">
        <v>1200</v>
      </c>
      <c r="C270" s="557"/>
      <c r="D270" s="556"/>
      <c r="E270" s="571" t="s">
        <v>124</v>
      </c>
      <c r="F270" s="49" t="s">
        <v>125</v>
      </c>
      <c r="G270" s="40" t="s">
        <v>122</v>
      </c>
      <c r="H270" s="114">
        <v>1</v>
      </c>
      <c r="I270" s="114">
        <v>3</v>
      </c>
      <c r="J270" s="114">
        <v>0</v>
      </c>
      <c r="K270" s="42"/>
      <c r="M270" s="301" t="s">
        <v>490</v>
      </c>
    </row>
    <row r="271" spans="2:13" x14ac:dyDescent="0.3">
      <c r="B271" s="94" t="s">
        <v>1200</v>
      </c>
      <c r="C271" s="557"/>
      <c r="D271" s="556"/>
      <c r="E271" s="571"/>
      <c r="F271" s="49" t="s">
        <v>127</v>
      </c>
      <c r="G271" s="40" t="s">
        <v>122</v>
      </c>
      <c r="H271" s="114">
        <v>23</v>
      </c>
      <c r="I271" s="114">
        <v>41</v>
      </c>
      <c r="J271" s="114">
        <v>5</v>
      </c>
      <c r="K271" s="42"/>
      <c r="M271" s="301" t="s">
        <v>490</v>
      </c>
    </row>
    <row r="272" spans="2:13" x14ac:dyDescent="0.3">
      <c r="B272" s="94" t="s">
        <v>1200</v>
      </c>
      <c r="C272" s="563"/>
      <c r="D272" s="564"/>
      <c r="E272" s="571"/>
      <c r="F272" s="49" t="s">
        <v>128</v>
      </c>
      <c r="G272" s="40" t="s">
        <v>122</v>
      </c>
      <c r="H272" s="114">
        <v>10</v>
      </c>
      <c r="I272" s="114">
        <v>8</v>
      </c>
      <c r="J272" s="114">
        <v>10</v>
      </c>
      <c r="K272" s="42"/>
      <c r="M272" s="301" t="s">
        <v>490</v>
      </c>
    </row>
    <row r="273" spans="2:13" x14ac:dyDescent="0.3">
      <c r="B273" s="94" t="s">
        <v>1200</v>
      </c>
      <c r="C273" s="537" t="s">
        <v>246</v>
      </c>
      <c r="D273" s="537"/>
      <c r="E273" s="537"/>
      <c r="F273" s="538"/>
      <c r="G273" s="40" t="s">
        <v>3</v>
      </c>
      <c r="H273" s="114">
        <v>756</v>
      </c>
      <c r="I273" s="114">
        <v>454</v>
      </c>
      <c r="J273" s="114">
        <v>306.572</v>
      </c>
      <c r="K273" s="42"/>
      <c r="M273" s="301" t="s">
        <v>490</v>
      </c>
    </row>
    <row r="274" spans="2:13" x14ac:dyDescent="0.3">
      <c r="B274" s="94" t="s">
        <v>1200</v>
      </c>
      <c r="C274" s="541" t="s">
        <v>247</v>
      </c>
      <c r="D274" s="541"/>
      <c r="E274" s="541"/>
      <c r="F274" s="539"/>
      <c r="G274" s="45" t="s">
        <v>122</v>
      </c>
      <c r="H274" s="83">
        <v>79</v>
      </c>
      <c r="I274" s="83">
        <v>75</v>
      </c>
      <c r="J274" s="83">
        <v>96</v>
      </c>
      <c r="K274" s="47"/>
      <c r="M274" s="301" t="s">
        <v>490</v>
      </c>
    </row>
    <row r="275" spans="2:13" x14ac:dyDescent="0.3">
      <c r="B275" s="94" t="s">
        <v>1200</v>
      </c>
      <c r="C275" s="34"/>
      <c r="D275" s="34"/>
      <c r="E275" s="34"/>
      <c r="F275" s="34"/>
      <c r="G275" s="34"/>
      <c r="H275" s="204"/>
      <c r="I275" s="204"/>
      <c r="J275" s="34"/>
      <c r="K275" s="34"/>
      <c r="M275" s="303" t="s">
        <v>489</v>
      </c>
    </row>
    <row r="276" spans="2:13" x14ac:dyDescent="0.3">
      <c r="B276" s="94" t="s">
        <v>1200</v>
      </c>
      <c r="C276" s="84" t="s">
        <v>309</v>
      </c>
      <c r="D276" s="84" t="s">
        <v>310</v>
      </c>
      <c r="E276" s="34"/>
      <c r="F276" s="34"/>
      <c r="G276" s="34"/>
      <c r="H276" s="163"/>
      <c r="I276" s="163"/>
      <c r="J276" s="34"/>
      <c r="K276" s="34"/>
      <c r="M276" s="303" t="s">
        <v>489</v>
      </c>
    </row>
    <row r="277" spans="2:13" x14ac:dyDescent="0.3">
      <c r="B277" s="94" t="s">
        <v>1200</v>
      </c>
      <c r="C277" s="546" t="s">
        <v>0</v>
      </c>
      <c r="D277" s="546"/>
      <c r="E277" s="569"/>
      <c r="F277" s="569"/>
      <c r="G277" s="35" t="s">
        <v>643</v>
      </c>
      <c r="H277" s="35">
        <v>2021</v>
      </c>
      <c r="I277" s="35">
        <v>2022</v>
      </c>
      <c r="J277" s="35">
        <v>2023</v>
      </c>
      <c r="K277" s="36" t="s">
        <v>1</v>
      </c>
      <c r="M277" s="303" t="s">
        <v>489</v>
      </c>
    </row>
    <row r="278" spans="2:13" x14ac:dyDescent="0.3">
      <c r="B278" s="94" t="s">
        <v>1200</v>
      </c>
      <c r="C278" s="536" t="s">
        <v>147</v>
      </c>
      <c r="D278" s="536"/>
      <c r="E278" s="562"/>
      <c r="F278" s="562"/>
      <c r="G278" s="40" t="s">
        <v>33</v>
      </c>
      <c r="H278" s="97">
        <v>4.4609665427509295</v>
      </c>
      <c r="I278" s="97">
        <v>5.7102069950035688</v>
      </c>
      <c r="J278" s="97">
        <v>6.5381968341362704</v>
      </c>
      <c r="K278" s="42" t="s">
        <v>504</v>
      </c>
      <c r="M278" s="301" t="s">
        <v>490</v>
      </c>
    </row>
    <row r="279" spans="2:13" x14ac:dyDescent="0.3">
      <c r="B279" s="94" t="s">
        <v>1200</v>
      </c>
      <c r="C279" s="539" t="s">
        <v>148</v>
      </c>
      <c r="D279" s="539"/>
      <c r="E279" s="540"/>
      <c r="F279" s="540"/>
      <c r="G279" s="45" t="s">
        <v>33</v>
      </c>
      <c r="H279" s="98">
        <v>2.1</v>
      </c>
      <c r="I279" s="98">
        <v>3.1406138472519629</v>
      </c>
      <c r="J279" s="98">
        <v>4.4735030970406058</v>
      </c>
      <c r="K279" s="47" t="s">
        <v>505</v>
      </c>
      <c r="M279" s="301" t="s">
        <v>490</v>
      </c>
    </row>
    <row r="280" spans="2:13" x14ac:dyDescent="0.3">
      <c r="B280" s="94" t="s">
        <v>1200</v>
      </c>
      <c r="C280" s="34"/>
      <c r="D280" s="34"/>
      <c r="E280" s="34"/>
      <c r="F280" s="34"/>
      <c r="G280" s="37"/>
      <c r="H280" s="34"/>
      <c r="I280" s="34"/>
      <c r="J280" s="34"/>
      <c r="K280" s="34"/>
      <c r="M280" s="303" t="s">
        <v>489</v>
      </c>
    </row>
    <row r="281" spans="2:13" x14ac:dyDescent="0.3">
      <c r="B281" s="94" t="s">
        <v>1200</v>
      </c>
      <c r="C281" s="84" t="s">
        <v>311</v>
      </c>
      <c r="D281" s="84" t="s">
        <v>312</v>
      </c>
      <c r="E281" s="84"/>
      <c r="F281" s="84"/>
      <c r="G281" s="37"/>
      <c r="H281" s="34"/>
      <c r="I281" s="34"/>
      <c r="J281" s="34"/>
      <c r="K281" s="34"/>
      <c r="M281" s="303" t="s">
        <v>489</v>
      </c>
    </row>
    <row r="282" spans="2:13" x14ac:dyDescent="0.3">
      <c r="B282" s="94" t="s">
        <v>1200</v>
      </c>
      <c r="C282" s="655" t="s">
        <v>0</v>
      </c>
      <c r="D282" s="655"/>
      <c r="E282" s="656"/>
      <c r="F282" s="656"/>
      <c r="G282" s="99" t="s">
        <v>643</v>
      </c>
      <c r="H282" s="35">
        <v>2021</v>
      </c>
      <c r="I282" s="35">
        <v>2022</v>
      </c>
      <c r="J282" s="35">
        <v>2023</v>
      </c>
      <c r="K282" s="100" t="s">
        <v>1</v>
      </c>
      <c r="M282" s="303" t="s">
        <v>489</v>
      </c>
    </row>
    <row r="283" spans="2:13" x14ac:dyDescent="0.3">
      <c r="B283" s="94" t="s">
        <v>1200</v>
      </c>
      <c r="C283" s="586" t="s">
        <v>149</v>
      </c>
      <c r="D283" s="586"/>
      <c r="E283" s="587"/>
      <c r="F283" s="587"/>
      <c r="G283" s="69" t="s">
        <v>75</v>
      </c>
      <c r="H283" s="101">
        <v>14.3</v>
      </c>
      <c r="I283" s="101">
        <v>14</v>
      </c>
      <c r="J283" s="101">
        <v>13.6</v>
      </c>
      <c r="K283" s="71"/>
      <c r="M283" s="301" t="s">
        <v>506</v>
      </c>
    </row>
    <row r="284" spans="2:13" x14ac:dyDescent="0.3">
      <c r="B284" s="94" t="s">
        <v>1200</v>
      </c>
      <c r="C284" s="588" t="s">
        <v>151</v>
      </c>
      <c r="D284" s="588"/>
      <c r="E284" s="589"/>
      <c r="F284" s="589"/>
      <c r="G284" s="69" t="s">
        <v>248</v>
      </c>
      <c r="H284" s="101">
        <v>15.2</v>
      </c>
      <c r="I284" s="101">
        <v>14.9</v>
      </c>
      <c r="J284" s="101">
        <v>14.4</v>
      </c>
      <c r="K284" s="71"/>
      <c r="M284" s="301" t="s">
        <v>506</v>
      </c>
    </row>
    <row r="285" spans="2:13" x14ac:dyDescent="0.3">
      <c r="B285" s="94" t="s">
        <v>1200</v>
      </c>
      <c r="C285" s="590" t="s">
        <v>150</v>
      </c>
      <c r="D285" s="590"/>
      <c r="E285" s="591"/>
      <c r="F285" s="591"/>
      <c r="G285" s="102" t="s">
        <v>248</v>
      </c>
      <c r="H285" s="103">
        <v>9</v>
      </c>
      <c r="I285" s="103">
        <v>9</v>
      </c>
      <c r="J285" s="103">
        <v>9.3000000000000007</v>
      </c>
      <c r="K285" s="104"/>
      <c r="M285" s="301" t="s">
        <v>506</v>
      </c>
    </row>
    <row r="286" spans="2:13" x14ac:dyDescent="0.3">
      <c r="B286" s="94" t="s">
        <v>1200</v>
      </c>
      <c r="C286" s="34"/>
      <c r="D286" s="34"/>
      <c r="E286" s="34"/>
      <c r="F286" s="34"/>
      <c r="G286" s="37"/>
      <c r="H286" s="34"/>
      <c r="I286" s="34"/>
      <c r="J286" s="34"/>
      <c r="K286" s="34"/>
      <c r="M286" s="303" t="s">
        <v>489</v>
      </c>
    </row>
    <row r="287" spans="2:13" x14ac:dyDescent="0.3">
      <c r="B287" s="94" t="s">
        <v>1200</v>
      </c>
      <c r="C287" s="84" t="s">
        <v>313</v>
      </c>
      <c r="D287" s="84" t="s">
        <v>314</v>
      </c>
      <c r="E287" s="34"/>
      <c r="F287" s="34"/>
      <c r="G287" s="34"/>
      <c r="H287" s="34"/>
      <c r="I287" s="34"/>
      <c r="J287" s="34"/>
      <c r="K287" s="34"/>
      <c r="M287" s="303" t="s">
        <v>489</v>
      </c>
    </row>
    <row r="288" spans="2:13" x14ac:dyDescent="0.3">
      <c r="B288" s="94" t="s">
        <v>1200</v>
      </c>
      <c r="C288" s="655" t="s">
        <v>0</v>
      </c>
      <c r="D288" s="655"/>
      <c r="E288" s="656"/>
      <c r="F288" s="656"/>
      <c r="G288" s="99" t="s">
        <v>643</v>
      </c>
      <c r="H288" s="35">
        <v>2021</v>
      </c>
      <c r="I288" s="35">
        <v>2022</v>
      </c>
      <c r="J288" s="35">
        <v>2023</v>
      </c>
      <c r="K288" s="100" t="s">
        <v>1</v>
      </c>
      <c r="M288" s="303" t="s">
        <v>489</v>
      </c>
    </row>
    <row r="289" spans="2:13" x14ac:dyDescent="0.3">
      <c r="B289" s="94" t="s">
        <v>1200</v>
      </c>
      <c r="C289" s="536" t="s">
        <v>152</v>
      </c>
      <c r="D289" s="536"/>
      <c r="E289" s="562"/>
      <c r="F289" s="562"/>
      <c r="G289" s="40" t="s">
        <v>33</v>
      </c>
      <c r="H289" s="97">
        <v>90</v>
      </c>
      <c r="I289" s="97">
        <v>93.7</v>
      </c>
      <c r="J289" s="97">
        <v>90.4</v>
      </c>
      <c r="K289" s="42" t="s">
        <v>507</v>
      </c>
      <c r="M289" s="301" t="s">
        <v>490</v>
      </c>
    </row>
    <row r="290" spans="2:13" x14ac:dyDescent="0.3">
      <c r="B290" s="94" t="s">
        <v>1200</v>
      </c>
      <c r="C290" s="536" t="s">
        <v>153</v>
      </c>
      <c r="D290" s="536"/>
      <c r="E290" s="562"/>
      <c r="F290" s="562"/>
      <c r="G290" s="40" t="s">
        <v>154</v>
      </c>
      <c r="H290" s="97">
        <v>90</v>
      </c>
      <c r="I290" s="97">
        <v>93.7</v>
      </c>
      <c r="J290" s="97">
        <v>90.4</v>
      </c>
      <c r="K290" s="42" t="s">
        <v>508</v>
      </c>
      <c r="M290" s="301" t="s">
        <v>490</v>
      </c>
    </row>
    <row r="291" spans="2:13" x14ac:dyDescent="0.3">
      <c r="B291" s="94" t="s">
        <v>1200</v>
      </c>
      <c r="C291" s="536" t="s">
        <v>155</v>
      </c>
      <c r="D291" s="536"/>
      <c r="E291" s="562"/>
      <c r="F291" s="562"/>
      <c r="G291" s="40" t="s">
        <v>154</v>
      </c>
      <c r="H291" s="97">
        <v>59.3</v>
      </c>
      <c r="I291" s="97">
        <v>60.3</v>
      </c>
      <c r="J291" s="97">
        <v>59.4</v>
      </c>
      <c r="K291" s="42" t="s">
        <v>509</v>
      </c>
      <c r="M291" s="301" t="s">
        <v>490</v>
      </c>
    </row>
    <row r="292" spans="2:13" x14ac:dyDescent="0.3">
      <c r="B292" s="94" t="s">
        <v>1200</v>
      </c>
      <c r="C292" s="539" t="s">
        <v>156</v>
      </c>
      <c r="D292" s="539"/>
      <c r="E292" s="540"/>
      <c r="F292" s="540"/>
      <c r="G292" s="45" t="s">
        <v>154</v>
      </c>
      <c r="H292" s="98">
        <v>90</v>
      </c>
      <c r="I292" s="98">
        <v>93.7</v>
      </c>
      <c r="J292" s="98">
        <v>90.4</v>
      </c>
      <c r="K292" s="47" t="s">
        <v>510</v>
      </c>
      <c r="M292" s="301" t="s">
        <v>490</v>
      </c>
    </row>
    <row r="293" spans="2:13" x14ac:dyDescent="0.3">
      <c r="B293" s="94" t="s">
        <v>1200</v>
      </c>
      <c r="C293" s="34"/>
      <c r="D293" s="34"/>
      <c r="E293" s="34"/>
      <c r="F293" s="34"/>
      <c r="G293" s="34"/>
      <c r="H293" s="34"/>
      <c r="I293" s="34"/>
      <c r="J293" s="34"/>
      <c r="K293" s="34"/>
      <c r="M293" s="303" t="s">
        <v>489</v>
      </c>
    </row>
    <row r="294" spans="2:13" x14ac:dyDescent="0.3">
      <c r="B294" s="94" t="s">
        <v>1200</v>
      </c>
      <c r="C294" s="84" t="s">
        <v>315</v>
      </c>
      <c r="D294" s="84" t="s">
        <v>316</v>
      </c>
      <c r="E294" s="84"/>
      <c r="F294" s="84"/>
      <c r="G294" s="34"/>
      <c r="H294" s="34"/>
      <c r="I294" s="34"/>
      <c r="J294" s="34"/>
      <c r="K294" s="34"/>
      <c r="M294" s="303" t="s">
        <v>489</v>
      </c>
    </row>
    <row r="295" spans="2:13" x14ac:dyDescent="0.3">
      <c r="B295" s="94" t="s">
        <v>1200</v>
      </c>
      <c r="C295" s="655" t="s">
        <v>0</v>
      </c>
      <c r="D295" s="655"/>
      <c r="E295" s="656"/>
      <c r="F295" s="656"/>
      <c r="G295" s="99" t="s">
        <v>643</v>
      </c>
      <c r="H295" s="35">
        <v>2021</v>
      </c>
      <c r="I295" s="35">
        <v>2022</v>
      </c>
      <c r="J295" s="35">
        <v>2023</v>
      </c>
      <c r="K295" s="100" t="s">
        <v>1</v>
      </c>
      <c r="M295" s="303" t="s">
        <v>489</v>
      </c>
    </row>
    <row r="296" spans="2:13" x14ac:dyDescent="0.3">
      <c r="B296" s="94" t="s">
        <v>1200</v>
      </c>
      <c r="C296" s="539" t="s">
        <v>415</v>
      </c>
      <c r="D296" s="539"/>
      <c r="E296" s="540"/>
      <c r="F296" s="540"/>
      <c r="G296" s="45" t="s">
        <v>157</v>
      </c>
      <c r="H296" s="98">
        <v>3.4</v>
      </c>
      <c r="I296" s="98">
        <v>3.3</v>
      </c>
      <c r="J296" s="98">
        <v>3.2</v>
      </c>
      <c r="K296" s="47"/>
      <c r="M296" s="301" t="s">
        <v>490</v>
      </c>
    </row>
    <row r="297" spans="2:13" x14ac:dyDescent="0.3">
      <c r="B297" s="94" t="s">
        <v>1200</v>
      </c>
      <c r="C297" s="34"/>
      <c r="D297" s="34"/>
      <c r="E297" s="34"/>
      <c r="F297" s="34"/>
      <c r="G297" s="34"/>
      <c r="H297" s="34"/>
      <c r="I297" s="34"/>
      <c r="J297" s="34"/>
      <c r="K297" s="34"/>
      <c r="M297" s="303" t="s">
        <v>489</v>
      </c>
    </row>
    <row r="298" spans="2:13" x14ac:dyDescent="0.3">
      <c r="B298" s="94" t="s">
        <v>1200</v>
      </c>
      <c r="C298" s="84" t="s">
        <v>317</v>
      </c>
      <c r="D298" s="84" t="s">
        <v>351</v>
      </c>
      <c r="E298" s="34"/>
      <c r="F298" s="34"/>
      <c r="G298" s="34"/>
      <c r="H298" s="34"/>
      <c r="I298" s="34"/>
      <c r="J298" s="34"/>
      <c r="K298" s="34"/>
      <c r="M298" s="303" t="s">
        <v>489</v>
      </c>
    </row>
    <row r="299" spans="2:13" x14ac:dyDescent="0.3">
      <c r="B299" s="94" t="s">
        <v>1200</v>
      </c>
      <c r="C299" s="655" t="s">
        <v>0</v>
      </c>
      <c r="D299" s="655"/>
      <c r="E299" s="656"/>
      <c r="F299" s="656"/>
      <c r="G299" s="99" t="s">
        <v>643</v>
      </c>
      <c r="H299" s="35">
        <v>2021</v>
      </c>
      <c r="I299" s="35">
        <v>2022</v>
      </c>
      <c r="J299" s="35">
        <v>2023</v>
      </c>
      <c r="K299" s="100" t="s">
        <v>1</v>
      </c>
      <c r="M299" s="303" t="s">
        <v>489</v>
      </c>
    </row>
    <row r="300" spans="2:13" ht="66" x14ac:dyDescent="0.3">
      <c r="B300" s="94" t="s">
        <v>1200</v>
      </c>
      <c r="C300" s="536" t="s">
        <v>158</v>
      </c>
      <c r="D300" s="536"/>
      <c r="E300" s="562"/>
      <c r="F300" s="562"/>
      <c r="G300" s="40" t="s">
        <v>159</v>
      </c>
      <c r="H300" s="70">
        <v>100.16131334760885</v>
      </c>
      <c r="I300" s="70">
        <v>67.340674466620783</v>
      </c>
      <c r="J300" s="70">
        <v>59.8</v>
      </c>
      <c r="K300" s="322" t="s">
        <v>511</v>
      </c>
      <c r="M300" s="301" t="s">
        <v>490</v>
      </c>
    </row>
    <row r="301" spans="2:13" ht="40.5" x14ac:dyDescent="0.3">
      <c r="B301" s="94" t="s">
        <v>1200</v>
      </c>
      <c r="C301" s="536" t="s">
        <v>160</v>
      </c>
      <c r="D301" s="536"/>
      <c r="E301" s="562"/>
      <c r="F301" s="562"/>
      <c r="G301" s="40" t="s">
        <v>161</v>
      </c>
      <c r="H301" s="70">
        <v>1.2876516773733049</v>
      </c>
      <c r="I301" s="70">
        <v>1.4445973847212663</v>
      </c>
      <c r="J301" s="70">
        <v>1.6</v>
      </c>
      <c r="K301" s="323" t="s">
        <v>512</v>
      </c>
      <c r="M301" s="301" t="s">
        <v>490</v>
      </c>
    </row>
    <row r="302" spans="2:13" x14ac:dyDescent="0.3">
      <c r="B302" s="94" t="s">
        <v>1200</v>
      </c>
      <c r="C302" s="535" t="s">
        <v>162</v>
      </c>
      <c r="D302" s="535"/>
      <c r="E302" s="535"/>
      <c r="F302" s="536"/>
      <c r="G302" s="40" t="s">
        <v>33</v>
      </c>
      <c r="H302" s="65">
        <v>100</v>
      </c>
      <c r="I302" s="65">
        <v>100</v>
      </c>
      <c r="J302" s="65">
        <v>100</v>
      </c>
      <c r="K302" s="323"/>
      <c r="M302" s="301" t="s">
        <v>490</v>
      </c>
    </row>
    <row r="303" spans="2:13" x14ac:dyDescent="0.3">
      <c r="B303" s="94" t="s">
        <v>1200</v>
      </c>
      <c r="C303" s="542" t="s">
        <v>163</v>
      </c>
      <c r="D303" s="555"/>
      <c r="E303" s="584" t="s">
        <v>164</v>
      </c>
      <c r="F303" s="585"/>
      <c r="G303" s="40" t="s">
        <v>154</v>
      </c>
      <c r="H303" s="65">
        <v>100</v>
      </c>
      <c r="I303" s="65">
        <v>100</v>
      </c>
      <c r="J303" s="65">
        <v>100</v>
      </c>
      <c r="K303" s="323"/>
      <c r="M303" s="301" t="s">
        <v>490</v>
      </c>
    </row>
    <row r="304" spans="2:13" x14ac:dyDescent="0.3">
      <c r="B304" s="94" t="s">
        <v>1200</v>
      </c>
      <c r="C304" s="557"/>
      <c r="D304" s="556"/>
      <c r="E304" s="584" t="s">
        <v>165</v>
      </c>
      <c r="F304" s="585"/>
      <c r="G304" s="40" t="s">
        <v>154</v>
      </c>
      <c r="H304" s="65">
        <v>100</v>
      </c>
      <c r="I304" s="65">
        <v>100</v>
      </c>
      <c r="J304" s="65">
        <v>100</v>
      </c>
      <c r="K304" s="323"/>
      <c r="M304" s="301" t="s">
        <v>490</v>
      </c>
    </row>
    <row r="305" spans="2:13" x14ac:dyDescent="0.3">
      <c r="B305" s="94" t="s">
        <v>1200</v>
      </c>
      <c r="C305" s="563"/>
      <c r="D305" s="564"/>
      <c r="E305" s="559" t="s">
        <v>166</v>
      </c>
      <c r="F305" s="536"/>
      <c r="G305" s="40" t="s">
        <v>154</v>
      </c>
      <c r="H305" s="79">
        <v>100</v>
      </c>
      <c r="I305" s="79">
        <v>100</v>
      </c>
      <c r="J305" s="79">
        <v>100</v>
      </c>
      <c r="K305" s="323"/>
      <c r="M305" s="301" t="s">
        <v>490</v>
      </c>
    </row>
    <row r="306" spans="2:13" x14ac:dyDescent="0.3">
      <c r="B306" s="94" t="s">
        <v>1200</v>
      </c>
      <c r="C306" s="542" t="s">
        <v>167</v>
      </c>
      <c r="D306" s="555"/>
      <c r="E306" s="559" t="s">
        <v>168</v>
      </c>
      <c r="F306" s="536"/>
      <c r="G306" s="40" t="s">
        <v>154</v>
      </c>
      <c r="H306" s="138" t="s">
        <v>182</v>
      </c>
      <c r="I306" s="138" t="s">
        <v>182</v>
      </c>
      <c r="J306" s="80">
        <v>35.4</v>
      </c>
      <c r="K306" s="323" t="s">
        <v>513</v>
      </c>
      <c r="M306" s="301" t="s">
        <v>496</v>
      </c>
    </row>
    <row r="307" spans="2:13" x14ac:dyDescent="0.3">
      <c r="B307" s="94" t="s">
        <v>1200</v>
      </c>
      <c r="C307" s="557"/>
      <c r="D307" s="556"/>
      <c r="E307" s="559" t="s">
        <v>390</v>
      </c>
      <c r="F307" s="536"/>
      <c r="G307" s="40" t="s">
        <v>388</v>
      </c>
      <c r="H307" s="79">
        <v>2409</v>
      </c>
      <c r="I307" s="79">
        <v>4323</v>
      </c>
      <c r="J307" s="79">
        <v>4930</v>
      </c>
      <c r="K307" s="324" t="s">
        <v>514</v>
      </c>
      <c r="M307" s="301" t="s">
        <v>496</v>
      </c>
    </row>
    <row r="308" spans="2:13" x14ac:dyDescent="0.3">
      <c r="B308" s="94" t="s">
        <v>1200</v>
      </c>
      <c r="C308" s="557"/>
      <c r="D308" s="556"/>
      <c r="E308" s="559" t="s">
        <v>169</v>
      </c>
      <c r="F308" s="536"/>
      <c r="G308" s="40" t="s">
        <v>154</v>
      </c>
      <c r="H308" s="138" t="s">
        <v>182</v>
      </c>
      <c r="I308" s="138" t="s">
        <v>182</v>
      </c>
      <c r="J308" s="476" t="s">
        <v>609</v>
      </c>
      <c r="K308" s="477" t="s">
        <v>610</v>
      </c>
      <c r="M308" s="301" t="s">
        <v>515</v>
      </c>
    </row>
    <row r="309" spans="2:13" x14ac:dyDescent="0.3">
      <c r="B309" s="94" t="s">
        <v>1200</v>
      </c>
      <c r="C309" s="543"/>
      <c r="D309" s="558"/>
      <c r="E309" s="561" t="s">
        <v>389</v>
      </c>
      <c r="F309" s="539"/>
      <c r="G309" s="45" t="s">
        <v>388</v>
      </c>
      <c r="H309" s="180" t="s">
        <v>182</v>
      </c>
      <c r="I309" s="180" t="s">
        <v>182</v>
      </c>
      <c r="J309" s="478">
        <v>32247</v>
      </c>
      <c r="K309" s="479" t="s">
        <v>516</v>
      </c>
      <c r="M309" s="301" t="s">
        <v>515</v>
      </c>
    </row>
    <row r="310" spans="2:13" x14ac:dyDescent="0.3">
      <c r="B310" s="94" t="s">
        <v>1200</v>
      </c>
      <c r="C310" s="34"/>
      <c r="D310" s="34"/>
      <c r="E310" s="34"/>
      <c r="F310" s="34"/>
      <c r="G310" s="34"/>
      <c r="H310" s="34"/>
      <c r="I310" s="34"/>
      <c r="J310" s="34"/>
      <c r="M310" s="303" t="s">
        <v>489</v>
      </c>
    </row>
    <row r="311" spans="2:13" x14ac:dyDescent="0.3">
      <c r="B311" s="94" t="s">
        <v>1200</v>
      </c>
      <c r="C311" s="84" t="s">
        <v>318</v>
      </c>
      <c r="D311" s="84" t="s">
        <v>319</v>
      </c>
      <c r="E311" s="84"/>
      <c r="F311" s="84"/>
      <c r="G311" s="34"/>
      <c r="H311" s="34"/>
      <c r="I311" s="34"/>
      <c r="J311" s="34"/>
      <c r="K311" s="34"/>
      <c r="M311" s="303" t="s">
        <v>489</v>
      </c>
    </row>
    <row r="312" spans="2:13" x14ac:dyDescent="0.3">
      <c r="B312" s="94" t="s">
        <v>1200</v>
      </c>
      <c r="C312" s="655" t="s">
        <v>0</v>
      </c>
      <c r="D312" s="655"/>
      <c r="E312" s="656"/>
      <c r="F312" s="656"/>
      <c r="G312" s="99" t="s">
        <v>643</v>
      </c>
      <c r="H312" s="35">
        <v>2021</v>
      </c>
      <c r="I312" s="35">
        <v>2022</v>
      </c>
      <c r="J312" s="35">
        <v>2023</v>
      </c>
      <c r="K312" s="100" t="s">
        <v>1</v>
      </c>
      <c r="M312" s="303" t="s">
        <v>489</v>
      </c>
    </row>
    <row r="313" spans="2:13" x14ac:dyDescent="0.3">
      <c r="B313" s="94" t="s">
        <v>1200</v>
      </c>
      <c r="C313" s="536" t="s">
        <v>170</v>
      </c>
      <c r="D313" s="536"/>
      <c r="E313" s="562"/>
      <c r="F313" s="562"/>
      <c r="G313" s="40" t="s">
        <v>33</v>
      </c>
      <c r="H313" s="95">
        <v>100</v>
      </c>
      <c r="I313" s="95">
        <v>100</v>
      </c>
      <c r="J313" s="97">
        <v>99.8</v>
      </c>
      <c r="K313" s="42"/>
      <c r="M313" s="303" t="s">
        <v>489</v>
      </c>
    </row>
    <row r="314" spans="2:13" x14ac:dyDescent="0.3">
      <c r="B314" s="94" t="s">
        <v>1200</v>
      </c>
      <c r="C314" s="536" t="s">
        <v>171</v>
      </c>
      <c r="D314" s="536"/>
      <c r="E314" s="562"/>
      <c r="F314" s="562"/>
      <c r="G314" s="40" t="s">
        <v>24</v>
      </c>
      <c r="H314" s="95">
        <v>50</v>
      </c>
      <c r="I314" s="95">
        <v>50</v>
      </c>
      <c r="J314" s="95">
        <v>50</v>
      </c>
      <c r="K314" s="42"/>
      <c r="M314" s="301" t="s">
        <v>490</v>
      </c>
    </row>
    <row r="315" spans="2:13" x14ac:dyDescent="0.3">
      <c r="B315" s="94" t="s">
        <v>1200</v>
      </c>
      <c r="C315" s="536" t="s">
        <v>172</v>
      </c>
      <c r="D315" s="536"/>
      <c r="E315" s="562"/>
      <c r="F315" s="562"/>
      <c r="G315" s="40" t="s">
        <v>173</v>
      </c>
      <c r="H315" s="95">
        <v>4</v>
      </c>
      <c r="I315" s="95">
        <v>4</v>
      </c>
      <c r="J315" s="95">
        <v>4</v>
      </c>
      <c r="K315" s="42"/>
      <c r="M315" s="301" t="s">
        <v>490</v>
      </c>
    </row>
    <row r="316" spans="2:13" x14ac:dyDescent="0.3">
      <c r="B316" s="94" t="s">
        <v>1200</v>
      </c>
      <c r="C316" s="539" t="s">
        <v>174</v>
      </c>
      <c r="D316" s="539"/>
      <c r="E316" s="540"/>
      <c r="F316" s="540"/>
      <c r="G316" s="45" t="s">
        <v>33</v>
      </c>
      <c r="H316" s="96">
        <v>100</v>
      </c>
      <c r="I316" s="96">
        <v>100</v>
      </c>
      <c r="J316" s="96">
        <v>100</v>
      </c>
      <c r="K316" s="47"/>
      <c r="M316" s="301" t="s">
        <v>490</v>
      </c>
    </row>
    <row r="317" spans="2:13" x14ac:dyDescent="0.3">
      <c r="B317" s="94" t="s">
        <v>1200</v>
      </c>
      <c r="C317" s="34"/>
      <c r="D317" s="34"/>
      <c r="E317" s="34"/>
      <c r="F317" s="34"/>
      <c r="G317" s="34"/>
      <c r="H317" s="34"/>
      <c r="I317" s="34"/>
      <c r="J317" s="34"/>
      <c r="K317" s="34"/>
      <c r="M317" s="303" t="s">
        <v>489</v>
      </c>
    </row>
    <row r="318" spans="2:13" x14ac:dyDescent="0.3">
      <c r="B318" s="94" t="s">
        <v>1200</v>
      </c>
      <c r="C318" s="84" t="s">
        <v>320</v>
      </c>
      <c r="D318" s="84" t="s">
        <v>403</v>
      </c>
      <c r="E318" s="34"/>
      <c r="F318" s="34"/>
      <c r="G318" s="34"/>
      <c r="H318" s="34"/>
      <c r="I318" s="34"/>
      <c r="J318" s="34"/>
      <c r="K318" s="34"/>
      <c r="M318" s="303" t="s">
        <v>489</v>
      </c>
    </row>
    <row r="319" spans="2:13" x14ac:dyDescent="0.3">
      <c r="B319" s="94" t="s">
        <v>1200</v>
      </c>
      <c r="C319" s="655" t="s">
        <v>0</v>
      </c>
      <c r="D319" s="656"/>
      <c r="E319" s="656"/>
      <c r="F319" s="656"/>
      <c r="G319" s="99" t="s">
        <v>643</v>
      </c>
      <c r="H319" s="35">
        <v>2021</v>
      </c>
      <c r="I319" s="35">
        <v>2022</v>
      </c>
      <c r="J319" s="35">
        <v>2023</v>
      </c>
      <c r="K319" s="100" t="s">
        <v>1</v>
      </c>
      <c r="M319" s="303" t="s">
        <v>489</v>
      </c>
    </row>
    <row r="320" spans="2:13" ht="33" x14ac:dyDescent="0.3">
      <c r="B320" s="94"/>
      <c r="C320" s="534" t="s">
        <v>517</v>
      </c>
      <c r="D320" s="570"/>
      <c r="E320" s="562" t="s">
        <v>518</v>
      </c>
      <c r="F320" s="562"/>
      <c r="G320" s="40" t="s">
        <v>3</v>
      </c>
      <c r="H320" s="49">
        <v>60</v>
      </c>
      <c r="I320" s="49">
        <v>67</v>
      </c>
      <c r="J320" s="95">
        <v>72</v>
      </c>
      <c r="K320" s="105" t="s">
        <v>519</v>
      </c>
      <c r="M320" s="301" t="s">
        <v>490</v>
      </c>
    </row>
    <row r="321" spans="2:13" ht="33" x14ac:dyDescent="0.3">
      <c r="B321" s="94"/>
      <c r="C321" s="534"/>
      <c r="D321" s="570"/>
      <c r="E321" s="562" t="s">
        <v>520</v>
      </c>
      <c r="F321" s="562"/>
      <c r="G321" s="40" t="s">
        <v>175</v>
      </c>
      <c r="H321" s="49">
        <v>63</v>
      </c>
      <c r="I321" s="49">
        <v>71</v>
      </c>
      <c r="J321" s="49">
        <v>75</v>
      </c>
      <c r="K321" s="105" t="s">
        <v>519</v>
      </c>
      <c r="M321" s="301" t="s">
        <v>490</v>
      </c>
    </row>
    <row r="322" spans="2:13" ht="33" x14ac:dyDescent="0.3">
      <c r="B322" s="94"/>
      <c r="C322" s="534"/>
      <c r="D322" s="570"/>
      <c r="E322" s="657" t="s">
        <v>521</v>
      </c>
      <c r="F322" s="657"/>
      <c r="G322" s="40" t="s">
        <v>175</v>
      </c>
      <c r="H322" s="49">
        <v>239</v>
      </c>
      <c r="I322" s="49">
        <v>247</v>
      </c>
      <c r="J322" s="49">
        <v>233</v>
      </c>
      <c r="K322" s="105" t="s">
        <v>519</v>
      </c>
      <c r="M322" s="301" t="s">
        <v>490</v>
      </c>
    </row>
    <row r="323" spans="2:13" ht="33" x14ac:dyDescent="0.3">
      <c r="B323" s="94"/>
      <c r="C323" s="534"/>
      <c r="D323" s="570"/>
      <c r="E323" s="657" t="s">
        <v>413</v>
      </c>
      <c r="F323" s="657"/>
      <c r="G323" s="40" t="s">
        <v>175</v>
      </c>
      <c r="H323" s="49">
        <v>75</v>
      </c>
      <c r="I323" s="49">
        <v>77</v>
      </c>
      <c r="J323" s="49">
        <v>89</v>
      </c>
      <c r="K323" s="105" t="s">
        <v>519</v>
      </c>
      <c r="M323" s="301" t="s">
        <v>490</v>
      </c>
    </row>
    <row r="324" spans="2:13" ht="66" x14ac:dyDescent="0.3">
      <c r="B324" s="94"/>
      <c r="C324" s="534"/>
      <c r="D324" s="570"/>
      <c r="E324" s="657" t="s">
        <v>414</v>
      </c>
      <c r="F324" s="657"/>
      <c r="G324" s="40" t="s">
        <v>175</v>
      </c>
      <c r="H324" s="49">
        <v>50</v>
      </c>
      <c r="I324" s="49">
        <v>61</v>
      </c>
      <c r="J324" s="49">
        <v>60</v>
      </c>
      <c r="K324" s="105" t="s">
        <v>522</v>
      </c>
      <c r="M324" s="301" t="s">
        <v>490</v>
      </c>
    </row>
    <row r="325" spans="2:13" ht="33" x14ac:dyDescent="0.3">
      <c r="B325" s="94"/>
      <c r="C325" s="534"/>
      <c r="D325" s="570"/>
      <c r="E325" s="562" t="s">
        <v>523</v>
      </c>
      <c r="F325" s="562"/>
      <c r="G325" s="40" t="s">
        <v>175</v>
      </c>
      <c r="H325" s="49">
        <v>44</v>
      </c>
      <c r="I325" s="49">
        <v>48</v>
      </c>
      <c r="J325" s="49">
        <v>55</v>
      </c>
      <c r="K325" s="105" t="s">
        <v>519</v>
      </c>
      <c r="M325" s="301" t="s">
        <v>490</v>
      </c>
    </row>
    <row r="326" spans="2:13" ht="33" x14ac:dyDescent="0.3">
      <c r="B326" s="94"/>
      <c r="C326" s="534"/>
      <c r="D326" s="570"/>
      <c r="E326" s="657" t="s">
        <v>521</v>
      </c>
      <c r="F326" s="657"/>
      <c r="G326" s="40" t="s">
        <v>175</v>
      </c>
      <c r="H326" s="49"/>
      <c r="I326" s="49"/>
      <c r="J326" s="49">
        <v>273</v>
      </c>
      <c r="K326" s="105" t="s">
        <v>519</v>
      </c>
      <c r="M326" s="301" t="s">
        <v>490</v>
      </c>
    </row>
    <row r="327" spans="2:13" ht="33" x14ac:dyDescent="0.3">
      <c r="B327" s="94"/>
      <c r="C327" s="534"/>
      <c r="D327" s="570"/>
      <c r="E327" s="657" t="s">
        <v>413</v>
      </c>
      <c r="F327" s="657"/>
      <c r="G327" s="40" t="s">
        <v>175</v>
      </c>
      <c r="H327" s="49">
        <v>68</v>
      </c>
      <c r="I327" s="49">
        <v>76</v>
      </c>
      <c r="J327" s="49">
        <v>84</v>
      </c>
      <c r="K327" s="105" t="s">
        <v>519</v>
      </c>
      <c r="M327" s="301" t="s">
        <v>490</v>
      </c>
    </row>
    <row r="328" spans="2:13" ht="66" x14ac:dyDescent="0.3">
      <c r="B328" s="94"/>
      <c r="C328" s="534"/>
      <c r="D328" s="570"/>
      <c r="E328" s="657" t="s">
        <v>414</v>
      </c>
      <c r="F328" s="657"/>
      <c r="G328" s="40" t="s">
        <v>175</v>
      </c>
      <c r="H328" s="49">
        <v>43</v>
      </c>
      <c r="I328" s="49">
        <v>50</v>
      </c>
      <c r="J328" s="49">
        <v>40</v>
      </c>
      <c r="K328" s="105" t="s">
        <v>522</v>
      </c>
      <c r="M328" s="301" t="s">
        <v>490</v>
      </c>
    </row>
    <row r="329" spans="2:13" ht="16.5" customHeight="1" x14ac:dyDescent="0.3">
      <c r="B329" s="94"/>
      <c r="C329" s="534" t="s">
        <v>524</v>
      </c>
      <c r="D329" s="570"/>
      <c r="E329" s="562" t="s">
        <v>525</v>
      </c>
      <c r="F329" s="562"/>
      <c r="G329" s="40" t="s">
        <v>3</v>
      </c>
      <c r="H329" s="49">
        <v>111</v>
      </c>
      <c r="I329" s="49">
        <v>140</v>
      </c>
      <c r="J329" s="49">
        <v>96</v>
      </c>
      <c r="K329" s="105" t="s">
        <v>526</v>
      </c>
      <c r="M329" s="301" t="s">
        <v>490</v>
      </c>
    </row>
    <row r="330" spans="2:13" ht="49.5" x14ac:dyDescent="0.3">
      <c r="B330" s="94"/>
      <c r="C330" s="534"/>
      <c r="D330" s="570"/>
      <c r="E330" s="562" t="s">
        <v>527</v>
      </c>
      <c r="F330" s="562"/>
      <c r="G330" s="40" t="s">
        <v>175</v>
      </c>
      <c r="H330" s="49">
        <v>119</v>
      </c>
      <c r="I330" s="49">
        <v>149</v>
      </c>
      <c r="J330" s="49">
        <v>102</v>
      </c>
      <c r="K330" s="105" t="s">
        <v>528</v>
      </c>
      <c r="M330" s="301" t="s">
        <v>490</v>
      </c>
    </row>
    <row r="331" spans="2:13" ht="33" x14ac:dyDescent="0.3">
      <c r="B331" s="94"/>
      <c r="C331" s="534"/>
      <c r="D331" s="570"/>
      <c r="E331" s="657" t="s">
        <v>521</v>
      </c>
      <c r="F331" s="657"/>
      <c r="G331" s="40" t="s">
        <v>175</v>
      </c>
      <c r="H331" s="49">
        <v>477</v>
      </c>
      <c r="I331" s="49">
        <v>541</v>
      </c>
      <c r="J331" s="49">
        <v>310</v>
      </c>
      <c r="K331" s="105" t="s">
        <v>519</v>
      </c>
      <c r="M331" s="301" t="s">
        <v>490</v>
      </c>
    </row>
    <row r="332" spans="2:13" ht="33" x14ac:dyDescent="0.3">
      <c r="B332" s="94"/>
      <c r="C332" s="534"/>
      <c r="D332" s="570"/>
      <c r="E332" s="657" t="s">
        <v>413</v>
      </c>
      <c r="F332" s="657"/>
      <c r="G332" s="40" t="s">
        <v>175</v>
      </c>
      <c r="H332" s="49">
        <v>121</v>
      </c>
      <c r="I332" s="49">
        <v>155</v>
      </c>
      <c r="J332" s="49">
        <v>109</v>
      </c>
      <c r="K332" s="105" t="s">
        <v>519</v>
      </c>
      <c r="M332" s="301" t="s">
        <v>490</v>
      </c>
    </row>
    <row r="333" spans="2:13" ht="66" x14ac:dyDescent="0.3">
      <c r="B333" s="94"/>
      <c r="C333" s="534"/>
      <c r="D333" s="570"/>
      <c r="E333" s="657" t="s">
        <v>414</v>
      </c>
      <c r="F333" s="657"/>
      <c r="G333" s="40" t="s">
        <v>175</v>
      </c>
      <c r="H333" s="49">
        <v>108</v>
      </c>
      <c r="I333" s="49">
        <v>130</v>
      </c>
      <c r="J333" s="49">
        <v>88</v>
      </c>
      <c r="K333" s="105" t="s">
        <v>522</v>
      </c>
      <c r="M333" s="301" t="s">
        <v>490</v>
      </c>
    </row>
    <row r="334" spans="2:13" ht="49.5" x14ac:dyDescent="0.3">
      <c r="B334" s="94"/>
      <c r="C334" s="534"/>
      <c r="D334" s="570"/>
      <c r="E334" s="562" t="s">
        <v>529</v>
      </c>
      <c r="F334" s="562"/>
      <c r="G334" s="40" t="s">
        <v>175</v>
      </c>
      <c r="H334" s="49">
        <v>72</v>
      </c>
      <c r="I334" s="49">
        <v>93</v>
      </c>
      <c r="J334" s="49">
        <v>66</v>
      </c>
      <c r="K334" s="105" t="s">
        <v>530</v>
      </c>
      <c r="M334" s="301" t="s">
        <v>490</v>
      </c>
    </row>
    <row r="335" spans="2:13" ht="33" x14ac:dyDescent="0.3">
      <c r="B335" s="94"/>
      <c r="C335" s="534"/>
      <c r="D335" s="570"/>
      <c r="E335" s="657" t="s">
        <v>521</v>
      </c>
      <c r="F335" s="657"/>
      <c r="G335" s="40" t="s">
        <v>175</v>
      </c>
      <c r="H335" s="49"/>
      <c r="I335" s="49"/>
      <c r="J335" s="49">
        <v>343</v>
      </c>
      <c r="K335" s="105" t="s">
        <v>519</v>
      </c>
      <c r="M335" s="301" t="s">
        <v>490</v>
      </c>
    </row>
    <row r="336" spans="2:13" ht="33" x14ac:dyDescent="0.3">
      <c r="B336" s="94"/>
      <c r="C336" s="534"/>
      <c r="D336" s="570"/>
      <c r="E336" s="657" t="s">
        <v>413</v>
      </c>
      <c r="F336" s="657"/>
      <c r="G336" s="40" t="s">
        <v>175</v>
      </c>
      <c r="H336" s="49">
        <v>110</v>
      </c>
      <c r="I336" s="49">
        <v>143</v>
      </c>
      <c r="J336" s="49">
        <v>101</v>
      </c>
      <c r="K336" s="105" t="s">
        <v>519</v>
      </c>
      <c r="M336" s="301" t="s">
        <v>490</v>
      </c>
    </row>
    <row r="337" spans="2:13" ht="66" x14ac:dyDescent="0.3">
      <c r="B337" s="94"/>
      <c r="C337" s="554"/>
      <c r="D337" s="573"/>
      <c r="E337" s="658" t="s">
        <v>414</v>
      </c>
      <c r="F337" s="658"/>
      <c r="G337" s="45" t="s">
        <v>175</v>
      </c>
      <c r="H337" s="51">
        <v>65</v>
      </c>
      <c r="I337" s="51">
        <v>89</v>
      </c>
      <c r="J337" s="51">
        <v>49</v>
      </c>
      <c r="K337" s="199" t="s">
        <v>522</v>
      </c>
      <c r="M337" s="301" t="s">
        <v>490</v>
      </c>
    </row>
    <row r="338" spans="2:13" x14ac:dyDescent="0.3">
      <c r="B338" s="94"/>
      <c r="C338" s="295"/>
      <c r="D338" s="295"/>
      <c r="E338" s="34"/>
      <c r="F338" s="34"/>
      <c r="G338" s="37"/>
      <c r="H338" s="325"/>
      <c r="I338" s="325"/>
      <c r="J338" s="325"/>
      <c r="K338" s="34"/>
      <c r="M338" s="303" t="s">
        <v>489</v>
      </c>
    </row>
    <row r="339" spans="2:13" x14ac:dyDescent="0.3">
      <c r="B339" s="94" t="s">
        <v>1200</v>
      </c>
      <c r="C339" s="84" t="s">
        <v>321</v>
      </c>
      <c r="D339" s="84" t="s">
        <v>18</v>
      </c>
      <c r="E339" s="84"/>
      <c r="F339" s="84"/>
      <c r="G339" s="34"/>
      <c r="H339" s="34"/>
      <c r="I339" s="34"/>
      <c r="J339" s="34"/>
      <c r="K339" s="34"/>
      <c r="M339" s="303" t="s">
        <v>489</v>
      </c>
    </row>
    <row r="340" spans="2:13" x14ac:dyDescent="0.3">
      <c r="B340" s="94" t="s">
        <v>1200</v>
      </c>
      <c r="C340" s="655" t="s">
        <v>0</v>
      </c>
      <c r="D340" s="655"/>
      <c r="E340" s="656"/>
      <c r="F340" s="656"/>
      <c r="G340" s="99" t="s">
        <v>643</v>
      </c>
      <c r="H340" s="35">
        <v>2021</v>
      </c>
      <c r="I340" s="35">
        <v>2022</v>
      </c>
      <c r="J340" s="35">
        <v>2023</v>
      </c>
      <c r="K340" s="100" t="s">
        <v>1</v>
      </c>
      <c r="M340" s="303" t="s">
        <v>489</v>
      </c>
    </row>
    <row r="341" spans="2:13" x14ac:dyDescent="0.3">
      <c r="B341" s="94" t="s">
        <v>1200</v>
      </c>
      <c r="C341" s="541" t="s">
        <v>176</v>
      </c>
      <c r="D341" s="541"/>
      <c r="E341" s="541"/>
      <c r="F341" s="539"/>
      <c r="G341" s="45" t="s">
        <v>33</v>
      </c>
      <c r="H341" s="106">
        <v>0.56999999999999995</v>
      </c>
      <c r="I341" s="106">
        <v>0.7</v>
      </c>
      <c r="J341" s="106">
        <v>0.98</v>
      </c>
      <c r="K341" s="47"/>
      <c r="M341" s="301" t="s">
        <v>506</v>
      </c>
    </row>
    <row r="342" spans="2:13" x14ac:dyDescent="0.3">
      <c r="B342" s="94" t="s">
        <v>1200</v>
      </c>
      <c r="C342" s="34"/>
      <c r="D342" s="34"/>
      <c r="E342" s="34"/>
      <c r="F342" s="34"/>
      <c r="G342" s="34"/>
      <c r="H342" s="34"/>
      <c r="I342" s="34"/>
      <c r="J342" s="34"/>
      <c r="K342" s="34"/>
      <c r="M342" s="303" t="s">
        <v>489</v>
      </c>
    </row>
    <row r="343" spans="2:13" x14ac:dyDescent="0.3">
      <c r="B343" s="94" t="s">
        <v>1200</v>
      </c>
      <c r="C343" s="84" t="s">
        <v>322</v>
      </c>
      <c r="D343" s="84" t="s">
        <v>323</v>
      </c>
      <c r="E343" s="84"/>
      <c r="F343" s="84"/>
      <c r="G343" s="34"/>
      <c r="H343" s="34"/>
      <c r="I343" s="34"/>
      <c r="J343" s="34"/>
      <c r="K343" s="34"/>
      <c r="M343" s="303" t="s">
        <v>489</v>
      </c>
    </row>
    <row r="344" spans="2:13" x14ac:dyDescent="0.3">
      <c r="B344" s="94" t="s">
        <v>1200</v>
      </c>
      <c r="C344" s="655" t="s">
        <v>0</v>
      </c>
      <c r="D344" s="655"/>
      <c r="E344" s="656"/>
      <c r="F344" s="656"/>
      <c r="G344" s="99" t="s">
        <v>643</v>
      </c>
      <c r="H344" s="35">
        <v>2021</v>
      </c>
      <c r="I344" s="35">
        <v>2022</v>
      </c>
      <c r="J344" s="35">
        <v>2023</v>
      </c>
      <c r="K344" s="100" t="s">
        <v>1</v>
      </c>
      <c r="M344" s="303" t="s">
        <v>489</v>
      </c>
    </row>
    <row r="345" spans="2:13" x14ac:dyDescent="0.3">
      <c r="B345" s="94" t="s">
        <v>1200</v>
      </c>
      <c r="C345" s="547" t="s">
        <v>408</v>
      </c>
      <c r="D345" s="548"/>
      <c r="E345" s="559" t="s">
        <v>126</v>
      </c>
      <c r="F345" s="536"/>
      <c r="G345" s="40" t="s">
        <v>24</v>
      </c>
      <c r="H345" s="95">
        <v>14</v>
      </c>
      <c r="I345" s="95">
        <v>15</v>
      </c>
      <c r="J345" s="95">
        <v>15</v>
      </c>
      <c r="K345" s="42"/>
      <c r="M345" s="301" t="s">
        <v>490</v>
      </c>
    </row>
    <row r="346" spans="2:13" x14ac:dyDescent="0.3">
      <c r="B346" s="94" t="s">
        <v>1200</v>
      </c>
      <c r="C346" s="549"/>
      <c r="D346" s="550"/>
      <c r="E346" s="559" t="s">
        <v>121</v>
      </c>
      <c r="F346" s="536"/>
      <c r="G346" s="40" t="s">
        <v>122</v>
      </c>
      <c r="H346" s="95">
        <v>14</v>
      </c>
      <c r="I346" s="95">
        <v>13</v>
      </c>
      <c r="J346" s="95">
        <v>14</v>
      </c>
      <c r="K346" s="42"/>
      <c r="M346" s="301" t="s">
        <v>490</v>
      </c>
    </row>
    <row r="347" spans="2:13" x14ac:dyDescent="0.3">
      <c r="B347" s="94" t="s">
        <v>1200</v>
      </c>
      <c r="C347" s="567"/>
      <c r="D347" s="568"/>
      <c r="E347" s="559" t="s">
        <v>123</v>
      </c>
      <c r="F347" s="536"/>
      <c r="G347" s="40" t="s">
        <v>122</v>
      </c>
      <c r="H347" s="95">
        <v>0</v>
      </c>
      <c r="I347" s="95">
        <v>2</v>
      </c>
      <c r="J347" s="95">
        <v>1</v>
      </c>
      <c r="K347" s="42"/>
      <c r="M347" s="301" t="s">
        <v>490</v>
      </c>
    </row>
    <row r="348" spans="2:13" x14ac:dyDescent="0.3">
      <c r="B348" s="94" t="s">
        <v>1200</v>
      </c>
      <c r="C348" s="547" t="s">
        <v>410</v>
      </c>
      <c r="D348" s="548"/>
      <c r="E348" s="559" t="s">
        <v>126</v>
      </c>
      <c r="F348" s="536"/>
      <c r="G348" s="40" t="s">
        <v>122</v>
      </c>
      <c r="H348" s="95">
        <v>12</v>
      </c>
      <c r="I348" s="95">
        <v>15</v>
      </c>
      <c r="J348" s="95">
        <v>11</v>
      </c>
      <c r="K348" s="42"/>
      <c r="M348" s="301" t="s">
        <v>490</v>
      </c>
    </row>
    <row r="349" spans="2:13" x14ac:dyDescent="0.3">
      <c r="B349" s="94" t="s">
        <v>1200</v>
      </c>
      <c r="C349" s="549"/>
      <c r="D349" s="550"/>
      <c r="E349" s="559" t="s">
        <v>121</v>
      </c>
      <c r="F349" s="536"/>
      <c r="G349" s="40" t="s">
        <v>122</v>
      </c>
      <c r="H349" s="95">
        <v>9</v>
      </c>
      <c r="I349" s="95">
        <v>14</v>
      </c>
      <c r="J349" s="95">
        <v>9</v>
      </c>
      <c r="K349" s="42"/>
      <c r="M349" s="301" t="s">
        <v>490</v>
      </c>
    </row>
    <row r="350" spans="2:13" x14ac:dyDescent="0.3">
      <c r="B350" s="94" t="s">
        <v>1200</v>
      </c>
      <c r="C350" s="567"/>
      <c r="D350" s="568"/>
      <c r="E350" s="559" t="s">
        <v>123</v>
      </c>
      <c r="F350" s="536"/>
      <c r="G350" s="40" t="s">
        <v>122</v>
      </c>
      <c r="H350" s="95">
        <v>3</v>
      </c>
      <c r="I350" s="95">
        <v>1</v>
      </c>
      <c r="J350" s="95">
        <v>2</v>
      </c>
      <c r="K350" s="42"/>
      <c r="M350" s="301" t="s">
        <v>490</v>
      </c>
    </row>
    <row r="351" spans="2:13" x14ac:dyDescent="0.3">
      <c r="B351" s="94" t="s">
        <v>1200</v>
      </c>
      <c r="C351" s="547" t="s">
        <v>409</v>
      </c>
      <c r="D351" s="548"/>
      <c r="E351" s="562" t="s">
        <v>126</v>
      </c>
      <c r="F351" s="562"/>
      <c r="G351" s="40" t="s">
        <v>122</v>
      </c>
      <c r="H351" s="95">
        <v>11</v>
      </c>
      <c r="I351" s="95">
        <v>9</v>
      </c>
      <c r="J351" s="95">
        <v>10</v>
      </c>
      <c r="K351" s="42"/>
      <c r="M351" s="301" t="s">
        <v>490</v>
      </c>
    </row>
    <row r="352" spans="2:13" x14ac:dyDescent="0.3">
      <c r="B352" s="94" t="s">
        <v>1200</v>
      </c>
      <c r="C352" s="549"/>
      <c r="D352" s="550"/>
      <c r="E352" s="562" t="s">
        <v>121</v>
      </c>
      <c r="F352" s="562"/>
      <c r="G352" s="40" t="s">
        <v>122</v>
      </c>
      <c r="H352" s="95">
        <v>7</v>
      </c>
      <c r="I352" s="95">
        <v>9</v>
      </c>
      <c r="J352" s="95">
        <v>8</v>
      </c>
      <c r="K352" s="42"/>
      <c r="M352" s="301" t="s">
        <v>490</v>
      </c>
    </row>
    <row r="353" spans="2:13" x14ac:dyDescent="0.3">
      <c r="B353" s="94" t="s">
        <v>1200</v>
      </c>
      <c r="C353" s="551"/>
      <c r="D353" s="552"/>
      <c r="E353" s="540" t="s">
        <v>123</v>
      </c>
      <c r="F353" s="540"/>
      <c r="G353" s="45" t="s">
        <v>122</v>
      </c>
      <c r="H353" s="96">
        <v>4</v>
      </c>
      <c r="I353" s="96">
        <v>0</v>
      </c>
      <c r="J353" s="96">
        <v>2</v>
      </c>
      <c r="K353" s="47"/>
      <c r="M353" s="301" t="s">
        <v>490</v>
      </c>
    </row>
    <row r="354" spans="2:13" x14ac:dyDescent="0.3">
      <c r="B354" s="94" t="s">
        <v>1200</v>
      </c>
      <c r="C354" s="34"/>
      <c r="D354" s="34"/>
      <c r="E354" s="34"/>
      <c r="F354" s="34"/>
      <c r="G354" s="34"/>
      <c r="H354" s="34"/>
      <c r="I354" s="34"/>
      <c r="J354" s="34"/>
      <c r="K354" s="34"/>
      <c r="M354" s="303" t="s">
        <v>489</v>
      </c>
    </row>
    <row r="355" spans="2:13" x14ac:dyDescent="0.3">
      <c r="B355" s="94" t="s">
        <v>1200</v>
      </c>
      <c r="C355" s="84" t="s">
        <v>324</v>
      </c>
      <c r="D355" s="84" t="s">
        <v>325</v>
      </c>
      <c r="E355" s="34"/>
      <c r="F355" s="34"/>
      <c r="G355" s="37"/>
      <c r="H355" s="34"/>
      <c r="I355" s="34"/>
      <c r="J355" s="34"/>
      <c r="K355" s="34"/>
      <c r="M355" s="303" t="s">
        <v>489</v>
      </c>
    </row>
    <row r="356" spans="2:13" x14ac:dyDescent="0.3">
      <c r="B356" s="94" t="s">
        <v>1200</v>
      </c>
      <c r="C356" s="546" t="s">
        <v>0</v>
      </c>
      <c r="D356" s="546"/>
      <c r="E356" s="569"/>
      <c r="F356" s="569"/>
      <c r="G356" s="35" t="s">
        <v>643</v>
      </c>
      <c r="H356" s="35">
        <v>2021</v>
      </c>
      <c r="I356" s="35">
        <v>2022</v>
      </c>
      <c r="J356" s="35">
        <v>2023</v>
      </c>
      <c r="K356" s="36" t="s">
        <v>1</v>
      </c>
      <c r="M356" s="303" t="s">
        <v>489</v>
      </c>
    </row>
    <row r="357" spans="2:13" x14ac:dyDescent="0.3">
      <c r="B357" s="94" t="s">
        <v>1200</v>
      </c>
      <c r="C357" s="541" t="s">
        <v>177</v>
      </c>
      <c r="D357" s="541"/>
      <c r="E357" s="541"/>
      <c r="F357" s="539"/>
      <c r="G357" s="45" t="s">
        <v>33</v>
      </c>
      <c r="H357" s="480">
        <v>73</v>
      </c>
      <c r="I357" s="480">
        <v>73</v>
      </c>
      <c r="J357" s="480">
        <v>82</v>
      </c>
      <c r="K357" s="144" t="s">
        <v>623</v>
      </c>
      <c r="M357" s="301" t="s">
        <v>515</v>
      </c>
    </row>
    <row r="358" spans="2:13" x14ac:dyDescent="0.3">
      <c r="B358" s="94" t="s">
        <v>1200</v>
      </c>
      <c r="C358" s="34"/>
      <c r="D358" s="34"/>
      <c r="E358" s="34"/>
      <c r="F358" s="34"/>
      <c r="G358" s="34"/>
      <c r="H358" s="34"/>
      <c r="I358" s="34"/>
      <c r="J358" s="34"/>
      <c r="K358" s="34"/>
      <c r="M358" s="303" t="s">
        <v>489</v>
      </c>
    </row>
    <row r="359" spans="2:13" x14ac:dyDescent="0.3">
      <c r="B359" s="94" t="s">
        <v>1200</v>
      </c>
      <c r="C359" s="84" t="s">
        <v>327</v>
      </c>
      <c r="D359" s="84" t="s">
        <v>326</v>
      </c>
      <c r="E359" s="34"/>
      <c r="F359" s="34"/>
      <c r="G359" s="37"/>
      <c r="H359" s="34"/>
      <c r="I359" s="34"/>
      <c r="J359" s="34"/>
      <c r="K359" s="34"/>
      <c r="M359" s="303" t="s">
        <v>489</v>
      </c>
    </row>
    <row r="360" spans="2:13" x14ac:dyDescent="0.3">
      <c r="B360" s="94" t="s">
        <v>1200</v>
      </c>
      <c r="C360" s="546" t="s">
        <v>0</v>
      </c>
      <c r="D360" s="546"/>
      <c r="E360" s="569"/>
      <c r="F360" s="569"/>
      <c r="G360" s="35" t="s">
        <v>643</v>
      </c>
      <c r="H360" s="35">
        <v>2021</v>
      </c>
      <c r="I360" s="35">
        <v>2022</v>
      </c>
      <c r="J360" s="35">
        <v>2023</v>
      </c>
      <c r="K360" s="36" t="s">
        <v>1</v>
      </c>
      <c r="M360" s="303" t="s">
        <v>489</v>
      </c>
    </row>
    <row r="361" spans="2:13" x14ac:dyDescent="0.3">
      <c r="B361" s="94" t="s">
        <v>1200</v>
      </c>
      <c r="C361" s="535" t="s">
        <v>111</v>
      </c>
      <c r="D361" s="535"/>
      <c r="E361" s="535"/>
      <c r="F361" s="536"/>
      <c r="G361" s="40" t="s">
        <v>95</v>
      </c>
      <c r="H361" s="95">
        <v>0</v>
      </c>
      <c r="I361" s="95">
        <v>4</v>
      </c>
      <c r="J361" s="95">
        <v>2</v>
      </c>
      <c r="K361" s="42"/>
      <c r="M361" s="301" t="s">
        <v>495</v>
      </c>
    </row>
    <row r="362" spans="2:13" x14ac:dyDescent="0.3">
      <c r="B362" s="94" t="s">
        <v>1200</v>
      </c>
      <c r="C362" s="541" t="s">
        <v>112</v>
      </c>
      <c r="D362" s="541"/>
      <c r="E362" s="541"/>
      <c r="F362" s="539"/>
      <c r="G362" s="45" t="s">
        <v>3</v>
      </c>
      <c r="H362" s="96">
        <v>0</v>
      </c>
      <c r="I362" s="98">
        <v>13.6</v>
      </c>
      <c r="J362" s="98">
        <v>1.6</v>
      </c>
      <c r="K362" s="47"/>
      <c r="M362" s="301" t="s">
        <v>495</v>
      </c>
    </row>
    <row r="363" spans="2:13" x14ac:dyDescent="0.3">
      <c r="B363" s="94" t="s">
        <v>1200</v>
      </c>
      <c r="C363" s="34"/>
      <c r="D363" s="34"/>
      <c r="E363" s="34"/>
      <c r="F363" s="34"/>
      <c r="G363" s="34"/>
      <c r="H363" s="34"/>
      <c r="I363" s="34"/>
      <c r="J363" s="34"/>
      <c r="K363" s="34"/>
      <c r="M363" s="303" t="s">
        <v>489</v>
      </c>
    </row>
    <row r="364" spans="2:13" x14ac:dyDescent="0.3">
      <c r="B364" s="94" t="s">
        <v>1200</v>
      </c>
      <c r="C364" s="84" t="s">
        <v>329</v>
      </c>
      <c r="D364" s="84" t="s">
        <v>328</v>
      </c>
      <c r="E364" s="34"/>
      <c r="F364" s="34"/>
      <c r="G364" s="37"/>
      <c r="H364" s="34"/>
      <c r="I364" s="34"/>
      <c r="J364" s="34"/>
      <c r="K364" s="34"/>
      <c r="M364" s="303" t="s">
        <v>489</v>
      </c>
    </row>
    <row r="365" spans="2:13" x14ac:dyDescent="0.3">
      <c r="B365" s="94" t="s">
        <v>1200</v>
      </c>
      <c r="C365" s="546" t="s">
        <v>0</v>
      </c>
      <c r="D365" s="546"/>
      <c r="E365" s="569"/>
      <c r="F365" s="569"/>
      <c r="G365" s="35" t="s">
        <v>643</v>
      </c>
      <c r="H365" s="35">
        <v>2021</v>
      </c>
      <c r="I365" s="35">
        <v>2022</v>
      </c>
      <c r="J365" s="35">
        <v>2023</v>
      </c>
      <c r="K365" s="36" t="s">
        <v>1</v>
      </c>
      <c r="M365" s="303" t="s">
        <v>489</v>
      </c>
    </row>
    <row r="366" spans="2:13" x14ac:dyDescent="0.3">
      <c r="B366" s="94" t="s">
        <v>1200</v>
      </c>
      <c r="C366" s="535" t="s">
        <v>178</v>
      </c>
      <c r="D366" s="535"/>
      <c r="E366" s="535"/>
      <c r="F366" s="536"/>
      <c r="G366" s="40" t="s">
        <v>24</v>
      </c>
      <c r="H366" s="95">
        <v>736</v>
      </c>
      <c r="I366" s="95">
        <v>818</v>
      </c>
      <c r="J366" s="95">
        <v>1000</v>
      </c>
      <c r="K366" s="42"/>
      <c r="M366" s="301" t="s">
        <v>490</v>
      </c>
    </row>
    <row r="367" spans="2:13" x14ac:dyDescent="0.3">
      <c r="B367" s="94" t="s">
        <v>1200</v>
      </c>
      <c r="C367" s="541" t="s">
        <v>179</v>
      </c>
      <c r="D367" s="541"/>
      <c r="E367" s="541"/>
      <c r="F367" s="539"/>
      <c r="G367" s="45" t="s">
        <v>24</v>
      </c>
      <c r="H367" s="96">
        <v>409</v>
      </c>
      <c r="I367" s="96">
        <v>419</v>
      </c>
      <c r="J367" s="96">
        <v>442</v>
      </c>
      <c r="K367" s="47"/>
      <c r="M367" s="301" t="s">
        <v>490</v>
      </c>
    </row>
    <row r="368" spans="2:13" x14ac:dyDescent="0.3">
      <c r="B368" s="94" t="s">
        <v>1200</v>
      </c>
      <c r="C368" s="34"/>
      <c r="D368" s="34"/>
      <c r="E368" s="34"/>
      <c r="F368" s="34"/>
      <c r="G368" s="34"/>
      <c r="H368" s="34"/>
      <c r="I368" s="34"/>
      <c r="J368" s="34"/>
      <c r="K368" s="34"/>
      <c r="M368" s="303" t="s">
        <v>489</v>
      </c>
    </row>
    <row r="369" spans="2:21" x14ac:dyDescent="0.3">
      <c r="B369" s="94" t="s">
        <v>1200</v>
      </c>
      <c r="C369" s="84" t="s">
        <v>331</v>
      </c>
      <c r="D369" s="84" t="s">
        <v>330</v>
      </c>
      <c r="E369" s="34"/>
      <c r="F369" s="34"/>
      <c r="G369" s="34"/>
      <c r="H369" s="34"/>
      <c r="I369" s="34"/>
      <c r="J369" s="34"/>
      <c r="K369" s="34"/>
      <c r="M369" s="303" t="s">
        <v>489</v>
      </c>
    </row>
    <row r="370" spans="2:21" x14ac:dyDescent="0.3">
      <c r="B370" s="94" t="s">
        <v>1200</v>
      </c>
      <c r="C370" s="546" t="s">
        <v>0</v>
      </c>
      <c r="D370" s="546"/>
      <c r="E370" s="569"/>
      <c r="F370" s="569"/>
      <c r="G370" s="35" t="s">
        <v>643</v>
      </c>
      <c r="H370" s="35">
        <v>2021</v>
      </c>
      <c r="I370" s="35">
        <v>2022</v>
      </c>
      <c r="J370" s="35">
        <v>2023</v>
      </c>
      <c r="K370" s="36" t="s">
        <v>1</v>
      </c>
      <c r="M370" s="303" t="s">
        <v>489</v>
      </c>
      <c r="P370" s="654" t="s">
        <v>531</v>
      </c>
      <c r="Q370" s="654"/>
      <c r="R370" s="654"/>
      <c r="S370" s="654"/>
      <c r="T370" s="654"/>
      <c r="U370" s="654"/>
    </row>
    <row r="371" spans="2:21" x14ac:dyDescent="0.3">
      <c r="B371" s="94" t="s">
        <v>1200</v>
      </c>
      <c r="C371" s="542" t="s">
        <v>16</v>
      </c>
      <c r="D371" s="555"/>
      <c r="E371" s="559" t="s">
        <v>180</v>
      </c>
      <c r="F371" s="536"/>
      <c r="G371" s="40" t="s">
        <v>24</v>
      </c>
      <c r="H371" s="114">
        <v>0</v>
      </c>
      <c r="I371" s="114">
        <v>0</v>
      </c>
      <c r="J371" s="114">
        <v>0</v>
      </c>
      <c r="K371" s="42"/>
      <c r="M371" s="301" t="s">
        <v>515</v>
      </c>
    </row>
    <row r="372" spans="2:21" x14ac:dyDescent="0.3">
      <c r="B372" s="94"/>
      <c r="C372" s="557"/>
      <c r="D372" s="556"/>
      <c r="E372" s="559" t="s">
        <v>614</v>
      </c>
      <c r="F372" s="536"/>
      <c r="G372" s="107" t="s">
        <v>182</v>
      </c>
      <c r="H372" s="510">
        <f>S403</f>
        <v>0</v>
      </c>
      <c r="I372" s="510">
        <f>T403</f>
        <v>0</v>
      </c>
      <c r="J372" s="511">
        <f>U403</f>
        <v>0.26758645049249286</v>
      </c>
      <c r="K372" s="105" t="s">
        <v>621</v>
      </c>
      <c r="M372" s="301"/>
    </row>
    <row r="373" spans="2:21" x14ac:dyDescent="0.3">
      <c r="B373" s="94" t="s">
        <v>1200</v>
      </c>
      <c r="C373" s="557"/>
      <c r="D373" s="556"/>
      <c r="E373" s="559" t="s">
        <v>181</v>
      </c>
      <c r="F373" s="536"/>
      <c r="G373" s="107" t="s">
        <v>182</v>
      </c>
      <c r="H373" s="114">
        <v>0</v>
      </c>
      <c r="I373" s="114">
        <v>0</v>
      </c>
      <c r="J373" s="287">
        <v>1.34</v>
      </c>
      <c r="K373" s="105" t="s">
        <v>621</v>
      </c>
      <c r="M373" s="301" t="s">
        <v>515</v>
      </c>
      <c r="P373" t="s">
        <v>532</v>
      </c>
    </row>
    <row r="374" spans="2:21" x14ac:dyDescent="0.3">
      <c r="B374" s="94" t="s">
        <v>1200</v>
      </c>
      <c r="C374" s="557"/>
      <c r="D374" s="556"/>
      <c r="E374" s="559" t="s">
        <v>183</v>
      </c>
      <c r="F374" s="536"/>
      <c r="G374" s="107" t="s">
        <v>182</v>
      </c>
      <c r="H374" s="114">
        <v>0</v>
      </c>
      <c r="I374" s="114">
        <v>0</v>
      </c>
      <c r="J374" s="287">
        <v>0</v>
      </c>
      <c r="K374" s="105" t="s">
        <v>621</v>
      </c>
      <c r="M374" s="301" t="s">
        <v>515</v>
      </c>
    </row>
    <row r="375" spans="2:21" x14ac:dyDescent="0.3">
      <c r="B375" s="94"/>
      <c r="C375" s="557"/>
      <c r="D375" s="556"/>
      <c r="E375" s="559" t="s">
        <v>616</v>
      </c>
      <c r="F375" s="536"/>
      <c r="G375" s="107" t="s">
        <v>182</v>
      </c>
      <c r="H375" s="510">
        <f>S404</f>
        <v>0</v>
      </c>
      <c r="I375" s="510">
        <f>T404</f>
        <v>0</v>
      </c>
      <c r="J375" s="511">
        <f>U404</f>
        <v>0.40137967573873928</v>
      </c>
      <c r="K375" s="105" t="s">
        <v>621</v>
      </c>
      <c r="M375" s="301"/>
    </row>
    <row r="376" spans="2:21" x14ac:dyDescent="0.3">
      <c r="B376" s="94" t="s">
        <v>1200</v>
      </c>
      <c r="C376" s="557"/>
      <c r="D376" s="556"/>
      <c r="E376" s="559" t="s">
        <v>184</v>
      </c>
      <c r="F376" s="536"/>
      <c r="G376" s="107" t="s">
        <v>182</v>
      </c>
      <c r="H376" s="114">
        <v>0</v>
      </c>
      <c r="I376" s="114">
        <v>0</v>
      </c>
      <c r="J376" s="287">
        <v>2.0099999999999998</v>
      </c>
      <c r="K376" s="105" t="s">
        <v>621</v>
      </c>
      <c r="M376" s="301" t="s">
        <v>515</v>
      </c>
      <c r="S376" s="481">
        <v>2021</v>
      </c>
      <c r="T376" s="482">
        <v>2022</v>
      </c>
      <c r="U376" s="483">
        <v>2023</v>
      </c>
    </row>
    <row r="377" spans="2:21" ht="33" x14ac:dyDescent="0.3">
      <c r="B377" s="94" t="s">
        <v>1200</v>
      </c>
      <c r="C377" s="557"/>
      <c r="D377" s="556"/>
      <c r="E377" s="559" t="s">
        <v>185</v>
      </c>
      <c r="F377" s="536"/>
      <c r="G377" s="107" t="s">
        <v>182</v>
      </c>
      <c r="H377" s="114">
        <v>0</v>
      </c>
      <c r="I377" s="511">
        <f>T402</f>
        <v>0.3482951648272038</v>
      </c>
      <c r="J377" s="511">
        <f>U402</f>
        <v>1.3379322524624644</v>
      </c>
      <c r="K377" s="105" t="s">
        <v>622</v>
      </c>
      <c r="M377" s="301" t="s">
        <v>515</v>
      </c>
      <c r="P377" s="326" t="s">
        <v>533</v>
      </c>
      <c r="Q377" s="326"/>
      <c r="R377" s="326" t="s">
        <v>388</v>
      </c>
      <c r="S377" s="327">
        <v>2790792</v>
      </c>
      <c r="T377" s="327">
        <v>2871128</v>
      </c>
      <c r="U377" s="327">
        <v>2989688</v>
      </c>
    </row>
    <row r="378" spans="2:21" x14ac:dyDescent="0.3">
      <c r="B378" s="94" t="s">
        <v>1200</v>
      </c>
      <c r="C378" s="557"/>
      <c r="D378" s="556"/>
      <c r="E378" s="559" t="s">
        <v>186</v>
      </c>
      <c r="F378" s="536"/>
      <c r="G378" s="40" t="s">
        <v>187</v>
      </c>
      <c r="H378" s="114">
        <v>0</v>
      </c>
      <c r="I378" s="114">
        <v>0</v>
      </c>
      <c r="J378" s="114">
        <v>0</v>
      </c>
      <c r="K378" s="42"/>
      <c r="M378" s="301" t="s">
        <v>515</v>
      </c>
      <c r="P378" s="328" t="s">
        <v>534</v>
      </c>
      <c r="Q378" s="329"/>
      <c r="R378" s="329" t="s">
        <v>24</v>
      </c>
      <c r="S378" s="329"/>
      <c r="T378" s="329"/>
      <c r="U378" s="329">
        <v>1513</v>
      </c>
    </row>
    <row r="379" spans="2:21" x14ac:dyDescent="0.3">
      <c r="B379" s="94" t="s">
        <v>1200</v>
      </c>
      <c r="C379" s="563"/>
      <c r="D379" s="564"/>
      <c r="E379" s="559" t="s">
        <v>188</v>
      </c>
      <c r="F379" s="536"/>
      <c r="G379" s="40" t="s">
        <v>33</v>
      </c>
      <c r="H379" s="114">
        <v>0</v>
      </c>
      <c r="I379" s="114">
        <v>0</v>
      </c>
      <c r="J379" s="287">
        <v>0.19828155981493722</v>
      </c>
      <c r="K379" s="42"/>
      <c r="M379" s="301" t="s">
        <v>515</v>
      </c>
      <c r="P379" s="329" t="s">
        <v>535</v>
      </c>
      <c r="Q379" s="329"/>
      <c r="R379" s="329" t="s">
        <v>536</v>
      </c>
      <c r="S379" s="329"/>
      <c r="T379" s="329"/>
      <c r="U379" s="329">
        <v>247</v>
      </c>
    </row>
    <row r="380" spans="2:21" x14ac:dyDescent="0.3">
      <c r="B380" s="94" t="s">
        <v>1200</v>
      </c>
      <c r="C380" s="542" t="s">
        <v>189</v>
      </c>
      <c r="D380" s="555"/>
      <c r="E380" s="559" t="s">
        <v>180</v>
      </c>
      <c r="F380" s="536"/>
      <c r="G380" s="40" t="s">
        <v>24</v>
      </c>
      <c r="H380" s="114">
        <v>0</v>
      </c>
      <c r="I380" s="114">
        <v>0</v>
      </c>
      <c r="J380" s="114">
        <v>0</v>
      </c>
      <c r="K380" s="42"/>
      <c r="M380" s="301" t="s">
        <v>515</v>
      </c>
      <c r="P380" s="329" t="s">
        <v>537</v>
      </c>
      <c r="Q380" s="329"/>
      <c r="R380" s="329" t="s">
        <v>388</v>
      </c>
      <c r="S380" s="329"/>
      <c r="T380" s="329"/>
      <c r="U380" s="329">
        <v>8</v>
      </c>
    </row>
    <row r="381" spans="2:21" x14ac:dyDescent="0.3">
      <c r="B381" s="94"/>
      <c r="C381" s="557"/>
      <c r="D381" s="556"/>
      <c r="E381" s="559" t="s">
        <v>614</v>
      </c>
      <c r="F381" s="536"/>
      <c r="G381" s="107" t="s">
        <v>182</v>
      </c>
      <c r="H381" s="511">
        <f>S418</f>
        <v>0.12594950180674561</v>
      </c>
      <c r="I381" s="511">
        <f>T418</f>
        <v>0.24525462948769985</v>
      </c>
      <c r="J381" s="511">
        <f>U418</f>
        <v>0</v>
      </c>
      <c r="K381" s="42"/>
      <c r="M381" s="301"/>
      <c r="P381" s="329"/>
      <c r="Q381" s="329"/>
      <c r="R381" s="329"/>
      <c r="S381" s="329"/>
      <c r="T381" s="329"/>
      <c r="U381" s="329"/>
    </row>
    <row r="382" spans="2:21" ht="33" x14ac:dyDescent="0.3">
      <c r="B382" s="94" t="s">
        <v>1200</v>
      </c>
      <c r="C382" s="557"/>
      <c r="D382" s="556"/>
      <c r="E382" s="559" t="s">
        <v>181</v>
      </c>
      <c r="F382" s="536"/>
      <c r="G382" s="107" t="s">
        <v>182</v>
      </c>
      <c r="H382" s="287">
        <f>S414</f>
        <v>0.629747509033728</v>
      </c>
      <c r="I382" s="511">
        <f>T414</f>
        <v>1.2262731474384994</v>
      </c>
      <c r="J382" s="513">
        <f>U414</f>
        <v>0</v>
      </c>
      <c r="K382" s="105" t="s">
        <v>622</v>
      </c>
      <c r="M382" s="301" t="s">
        <v>515</v>
      </c>
      <c r="P382" s="326" t="s">
        <v>538</v>
      </c>
      <c r="Q382" s="326"/>
      <c r="R382" s="326" t="s">
        <v>388</v>
      </c>
      <c r="S382" s="327">
        <v>1587938</v>
      </c>
      <c r="T382" s="327">
        <v>1630958</v>
      </c>
      <c r="U382" s="327">
        <v>1525820.32</v>
      </c>
    </row>
    <row r="383" spans="2:21" x14ac:dyDescent="0.3">
      <c r="B383" s="94" t="s">
        <v>1200</v>
      </c>
      <c r="C383" s="557"/>
      <c r="D383" s="556"/>
      <c r="E383" s="559" t="s">
        <v>183</v>
      </c>
      <c r="F383" s="536"/>
      <c r="G383" s="107" t="s">
        <v>182</v>
      </c>
      <c r="H383" s="114">
        <v>0</v>
      </c>
      <c r="I383" s="114">
        <v>0</v>
      </c>
      <c r="J383" s="114">
        <v>0</v>
      </c>
      <c r="K383" s="42" t="s">
        <v>396</v>
      </c>
      <c r="M383" s="301" t="s">
        <v>515</v>
      </c>
      <c r="P383" s="328" t="s">
        <v>539</v>
      </c>
      <c r="Q383" s="329"/>
      <c r="R383" s="329" t="s">
        <v>24</v>
      </c>
      <c r="S383" s="329"/>
      <c r="T383" s="329"/>
      <c r="U383" s="329"/>
    </row>
    <row r="384" spans="2:21" x14ac:dyDescent="0.3">
      <c r="B384" s="94"/>
      <c r="C384" s="557"/>
      <c r="D384" s="556"/>
      <c r="E384" s="559" t="s">
        <v>616</v>
      </c>
      <c r="F384" s="536"/>
      <c r="G384" s="107" t="s">
        <v>182</v>
      </c>
      <c r="H384" s="511">
        <f>S419</f>
        <v>0.12594950180674561</v>
      </c>
      <c r="I384" s="511">
        <f>T419</f>
        <v>0.73576388846309959</v>
      </c>
      <c r="J384" s="511">
        <f>U419</f>
        <v>0.13107703271378637</v>
      </c>
      <c r="K384" s="42"/>
      <c r="M384" s="301"/>
      <c r="P384" s="328"/>
      <c r="Q384" s="329"/>
      <c r="R384" s="329"/>
      <c r="S384" s="329"/>
      <c r="T384" s="329"/>
      <c r="U384" s="329"/>
    </row>
    <row r="385" spans="2:34" ht="33" x14ac:dyDescent="0.3">
      <c r="B385" s="94" t="s">
        <v>1200</v>
      </c>
      <c r="C385" s="557"/>
      <c r="D385" s="556"/>
      <c r="E385" s="559" t="s">
        <v>184</v>
      </c>
      <c r="F385" s="536"/>
      <c r="G385" s="107" t="s">
        <v>182</v>
      </c>
      <c r="H385" s="287">
        <f>S416</f>
        <v>0.629747509033728</v>
      </c>
      <c r="I385" s="512">
        <f>T416</f>
        <v>3.6788194423154978</v>
      </c>
      <c r="J385" s="512">
        <f>U416</f>
        <v>0.65538516356893184</v>
      </c>
      <c r="K385" s="105" t="s">
        <v>622</v>
      </c>
      <c r="M385" s="301" t="s">
        <v>515</v>
      </c>
      <c r="P385" s="329" t="s">
        <v>540</v>
      </c>
      <c r="Q385" s="329"/>
      <c r="R385" s="329" t="s">
        <v>536</v>
      </c>
      <c r="S385" s="329"/>
      <c r="T385" s="329"/>
      <c r="U385" s="329"/>
    </row>
    <row r="386" spans="2:34" x14ac:dyDescent="0.3">
      <c r="B386" s="94" t="s">
        <v>1200</v>
      </c>
      <c r="C386" s="557"/>
      <c r="D386" s="556"/>
      <c r="E386" s="559" t="s">
        <v>186</v>
      </c>
      <c r="F386" s="536"/>
      <c r="G386" s="40" t="s">
        <v>187</v>
      </c>
      <c r="H386" s="114">
        <v>0</v>
      </c>
      <c r="I386" s="114">
        <v>0</v>
      </c>
      <c r="J386" s="114">
        <v>0</v>
      </c>
      <c r="K386" s="42"/>
      <c r="M386" s="301" t="s">
        <v>515</v>
      </c>
      <c r="P386" s="329" t="s">
        <v>541</v>
      </c>
      <c r="Q386" s="329"/>
      <c r="R386" s="329" t="s">
        <v>388</v>
      </c>
      <c r="S386" s="329"/>
      <c r="T386" s="329"/>
      <c r="U386" s="329"/>
    </row>
    <row r="387" spans="2:34" x14ac:dyDescent="0.3">
      <c r="B387" s="94" t="s">
        <v>1200</v>
      </c>
      <c r="C387" s="543"/>
      <c r="D387" s="558"/>
      <c r="E387" s="561" t="s">
        <v>188</v>
      </c>
      <c r="F387" s="539"/>
      <c r="G387" s="45" t="s">
        <v>33</v>
      </c>
      <c r="H387" s="83">
        <v>0</v>
      </c>
      <c r="I387" s="514">
        <v>0.12239902080783352</v>
      </c>
      <c r="J387" s="83">
        <v>0</v>
      </c>
      <c r="K387" s="47"/>
      <c r="M387" s="301" t="s">
        <v>515</v>
      </c>
    </row>
    <row r="388" spans="2:34" x14ac:dyDescent="0.3">
      <c r="B388" s="94"/>
      <c r="C388" s="296"/>
      <c r="G388"/>
      <c r="M388" s="303" t="s">
        <v>489</v>
      </c>
      <c r="S388" s="481">
        <v>2021</v>
      </c>
      <c r="T388" s="482">
        <v>2022</v>
      </c>
      <c r="U388" s="483">
        <v>2023</v>
      </c>
      <c r="AH388" t="s">
        <v>605</v>
      </c>
    </row>
    <row r="389" spans="2:34" x14ac:dyDescent="0.3">
      <c r="B389" s="94" t="s">
        <v>1200</v>
      </c>
      <c r="C389" s="84" t="s">
        <v>334</v>
      </c>
      <c r="D389" s="84" t="s">
        <v>333</v>
      </c>
      <c r="E389" s="34"/>
      <c r="F389" s="34"/>
      <c r="G389" s="34"/>
      <c r="H389" s="34"/>
      <c r="I389" s="34"/>
      <c r="J389" s="34"/>
      <c r="K389" s="34"/>
      <c r="M389" s="303" t="s">
        <v>489</v>
      </c>
      <c r="P389" s="330" t="s">
        <v>542</v>
      </c>
      <c r="Q389" s="326"/>
      <c r="R389" s="326" t="s">
        <v>471</v>
      </c>
      <c r="S389" s="326">
        <v>0</v>
      </c>
      <c r="T389" s="326">
        <v>0</v>
      </c>
      <c r="U389" s="331">
        <v>0</v>
      </c>
    </row>
    <row r="390" spans="2:34" x14ac:dyDescent="0.3">
      <c r="B390" s="94" t="s">
        <v>1200</v>
      </c>
      <c r="C390" s="546" t="s">
        <v>0</v>
      </c>
      <c r="D390" s="546"/>
      <c r="E390" s="569"/>
      <c r="F390" s="569"/>
      <c r="G390" s="35" t="s">
        <v>643</v>
      </c>
      <c r="H390" s="35">
        <v>2021</v>
      </c>
      <c r="I390" s="35">
        <v>2022</v>
      </c>
      <c r="J390" s="35">
        <v>2023</v>
      </c>
      <c r="K390" s="36" t="s">
        <v>1</v>
      </c>
      <c r="M390" s="303" t="s">
        <v>489</v>
      </c>
      <c r="P390" s="330" t="s">
        <v>543</v>
      </c>
      <c r="Q390" s="332"/>
      <c r="R390" s="332" t="s">
        <v>471</v>
      </c>
      <c r="S390" s="332">
        <v>0</v>
      </c>
      <c r="T390" s="332">
        <v>0</v>
      </c>
      <c r="U390" s="484">
        <v>3</v>
      </c>
      <c r="V390" s="210" t="s">
        <v>611</v>
      </c>
    </row>
    <row r="391" spans="2:34" x14ac:dyDescent="0.3">
      <c r="B391" s="94" t="s">
        <v>1200</v>
      </c>
      <c r="C391" s="536" t="s">
        <v>194</v>
      </c>
      <c r="D391" s="536"/>
      <c r="E391" s="562"/>
      <c r="F391" s="562"/>
      <c r="G391" s="40" t="s">
        <v>114</v>
      </c>
      <c r="H391" s="177" t="s">
        <v>182</v>
      </c>
      <c r="I391" s="114">
        <v>1</v>
      </c>
      <c r="J391" s="114">
        <v>2</v>
      </c>
      <c r="K391" s="42" t="s">
        <v>404</v>
      </c>
      <c r="M391" s="301" t="s">
        <v>490</v>
      </c>
      <c r="P391" s="330" t="s">
        <v>544</v>
      </c>
      <c r="Q391" s="332"/>
      <c r="R391" s="332" t="s">
        <v>471</v>
      </c>
      <c r="S391" s="332">
        <v>0</v>
      </c>
      <c r="T391" s="332">
        <v>0</v>
      </c>
      <c r="U391" s="484">
        <v>1</v>
      </c>
      <c r="V391" s="485" t="s">
        <v>612</v>
      </c>
    </row>
    <row r="392" spans="2:34" x14ac:dyDescent="0.3">
      <c r="B392" s="94" t="s">
        <v>1200</v>
      </c>
      <c r="C392" s="536" t="s">
        <v>195</v>
      </c>
      <c r="D392" s="536"/>
      <c r="E392" s="562"/>
      <c r="F392" s="562"/>
      <c r="G392" s="40" t="s">
        <v>114</v>
      </c>
      <c r="H392" s="178" t="s">
        <v>217</v>
      </c>
      <c r="I392" s="114">
        <v>0</v>
      </c>
      <c r="J392" s="114">
        <v>0</v>
      </c>
      <c r="K392" s="42"/>
      <c r="M392" s="301" t="s">
        <v>490</v>
      </c>
      <c r="P392" s="330" t="s">
        <v>545</v>
      </c>
      <c r="Q392" s="332"/>
      <c r="R392" s="332" t="s">
        <v>471</v>
      </c>
      <c r="S392" s="332">
        <v>0</v>
      </c>
      <c r="T392" s="332">
        <v>0</v>
      </c>
      <c r="U392" s="333">
        <v>2</v>
      </c>
    </row>
    <row r="393" spans="2:34" x14ac:dyDescent="0.3">
      <c r="B393" s="94" t="s">
        <v>1200</v>
      </c>
      <c r="C393" s="536" t="s">
        <v>196</v>
      </c>
      <c r="D393" s="536"/>
      <c r="E393" s="562"/>
      <c r="F393" s="562"/>
      <c r="G393" s="40" t="s">
        <v>114</v>
      </c>
      <c r="H393" s="178" t="s">
        <v>217</v>
      </c>
      <c r="I393" s="114">
        <v>0</v>
      </c>
      <c r="J393" s="114">
        <v>0</v>
      </c>
      <c r="K393" s="42"/>
      <c r="M393" s="301" t="s">
        <v>490</v>
      </c>
      <c r="P393" s="330" t="s">
        <v>546</v>
      </c>
      <c r="Q393" s="332"/>
      <c r="R393" s="332" t="s">
        <v>471</v>
      </c>
      <c r="S393" s="332">
        <v>0</v>
      </c>
      <c r="T393" s="332">
        <v>0</v>
      </c>
      <c r="U393" s="333">
        <v>0</v>
      </c>
    </row>
    <row r="394" spans="2:34" x14ac:dyDescent="0.3">
      <c r="B394" s="94" t="s">
        <v>1200</v>
      </c>
      <c r="C394" s="539" t="s">
        <v>197</v>
      </c>
      <c r="D394" s="539"/>
      <c r="E394" s="540"/>
      <c r="F394" s="540"/>
      <c r="G394" s="45" t="s">
        <v>114</v>
      </c>
      <c r="H394" s="179" t="s">
        <v>217</v>
      </c>
      <c r="I394" s="83">
        <v>0</v>
      </c>
      <c r="J394" s="83">
        <v>0</v>
      </c>
      <c r="K394" s="47"/>
      <c r="M394" s="301" t="s">
        <v>490</v>
      </c>
      <c r="P394" s="330" t="s">
        <v>547</v>
      </c>
      <c r="Q394" s="330"/>
      <c r="R394" s="330" t="s">
        <v>471</v>
      </c>
      <c r="S394" s="330">
        <v>0</v>
      </c>
      <c r="T394" s="330">
        <v>0</v>
      </c>
      <c r="U394" s="331">
        <v>0</v>
      </c>
    </row>
    <row r="395" spans="2:34" x14ac:dyDescent="0.3">
      <c r="B395" s="94" t="s">
        <v>1200</v>
      </c>
      <c r="C395" s="34"/>
      <c r="D395" s="34"/>
      <c r="E395" s="34"/>
      <c r="F395" s="34"/>
      <c r="G395" s="37"/>
      <c r="H395" s="34"/>
      <c r="I395" s="34"/>
      <c r="J395" s="34"/>
      <c r="K395" s="34"/>
      <c r="M395" s="303" t="s">
        <v>489</v>
      </c>
      <c r="P395" s="330" t="s">
        <v>548</v>
      </c>
      <c r="Q395" s="326"/>
      <c r="R395" s="326" t="s">
        <v>471</v>
      </c>
      <c r="S395" s="326">
        <v>0</v>
      </c>
      <c r="T395" s="326">
        <v>0</v>
      </c>
      <c r="U395" s="331">
        <f>SUM(U389,U390,U391)</f>
        <v>4</v>
      </c>
    </row>
    <row r="396" spans="2:34" x14ac:dyDescent="0.3">
      <c r="B396" s="94" t="s">
        <v>1200</v>
      </c>
      <c r="C396" s="84" t="s">
        <v>335</v>
      </c>
      <c r="D396" s="84" t="s">
        <v>336</v>
      </c>
      <c r="E396" s="34"/>
      <c r="F396" s="34"/>
      <c r="G396" s="37"/>
      <c r="H396" s="34"/>
      <c r="I396" s="34"/>
      <c r="J396" s="34"/>
      <c r="K396" s="34"/>
      <c r="M396" s="303" t="s">
        <v>489</v>
      </c>
      <c r="P396" s="330" t="s">
        <v>549</v>
      </c>
      <c r="Q396" s="326"/>
      <c r="R396" s="326" t="s">
        <v>471</v>
      </c>
      <c r="S396" s="326">
        <v>0</v>
      </c>
      <c r="T396" s="326">
        <v>0</v>
      </c>
      <c r="U396" s="331">
        <f>SUM(U389:U392)</f>
        <v>6</v>
      </c>
    </row>
    <row r="397" spans="2:34" x14ac:dyDescent="0.3">
      <c r="B397" s="94" t="s">
        <v>1200</v>
      </c>
      <c r="C397" s="546" t="s">
        <v>0</v>
      </c>
      <c r="D397" s="546"/>
      <c r="E397" s="569"/>
      <c r="F397" s="569"/>
      <c r="G397" s="35" t="s">
        <v>643</v>
      </c>
      <c r="H397" s="35">
        <v>2021</v>
      </c>
      <c r="I397" s="35">
        <v>2022</v>
      </c>
      <c r="J397" s="35">
        <v>2023</v>
      </c>
      <c r="K397" s="36" t="s">
        <v>1</v>
      </c>
      <c r="M397" s="303" t="s">
        <v>489</v>
      </c>
      <c r="P397" s="330" t="s">
        <v>550</v>
      </c>
      <c r="Q397" s="332"/>
      <c r="R397" s="332" t="s">
        <v>471</v>
      </c>
      <c r="S397" s="332">
        <v>0</v>
      </c>
      <c r="T397" s="334">
        <v>1</v>
      </c>
      <c r="U397" s="484">
        <v>0</v>
      </c>
      <c r="V397" t="s">
        <v>613</v>
      </c>
    </row>
    <row r="398" spans="2:34" ht="17.25" thickBot="1" x14ac:dyDescent="0.35">
      <c r="B398" s="94" t="s">
        <v>1200</v>
      </c>
      <c r="C398" s="537" t="s">
        <v>350</v>
      </c>
      <c r="D398" s="537"/>
      <c r="E398" s="537"/>
      <c r="F398" s="538"/>
      <c r="G398" s="40" t="s">
        <v>114</v>
      </c>
      <c r="H398" s="41">
        <v>1041</v>
      </c>
      <c r="I398" s="41">
        <v>1048</v>
      </c>
      <c r="J398" s="41">
        <v>1053</v>
      </c>
      <c r="K398" s="42" t="s">
        <v>551</v>
      </c>
      <c r="M398" s="301" t="s">
        <v>552</v>
      </c>
      <c r="P398" s="335" t="s">
        <v>553</v>
      </c>
      <c r="Q398" s="336"/>
      <c r="R398" s="336" t="s">
        <v>471</v>
      </c>
      <c r="S398" s="336"/>
      <c r="T398" s="336">
        <f>T397</f>
        <v>1</v>
      </c>
      <c r="U398" s="486">
        <v>4</v>
      </c>
    </row>
    <row r="399" spans="2:34" ht="17.25" thickTop="1" x14ac:dyDescent="0.3">
      <c r="B399" s="94" t="s">
        <v>1200</v>
      </c>
      <c r="C399" s="541" t="s">
        <v>200</v>
      </c>
      <c r="D399" s="541"/>
      <c r="E399" s="541"/>
      <c r="F399" s="539"/>
      <c r="G399" s="45" t="s">
        <v>114</v>
      </c>
      <c r="H399" s="46">
        <v>154</v>
      </c>
      <c r="I399" s="46">
        <v>146</v>
      </c>
      <c r="J399" s="46">
        <v>175</v>
      </c>
      <c r="K399" s="47" t="s">
        <v>554</v>
      </c>
      <c r="M399" s="301" t="s">
        <v>552</v>
      </c>
      <c r="P399" s="653" t="s">
        <v>16</v>
      </c>
      <c r="Q399" s="337" t="s">
        <v>181</v>
      </c>
      <c r="R399" s="337"/>
      <c r="S399" s="338">
        <f>S395/S377*1000000</f>
        <v>0</v>
      </c>
      <c r="T399" s="338">
        <f t="shared" ref="T399:U399" si="7">T395/T377*1000000</f>
        <v>0</v>
      </c>
      <c r="U399" s="339">
        <f t="shared" si="7"/>
        <v>1.3379322524624644</v>
      </c>
    </row>
    <row r="400" spans="2:34" x14ac:dyDescent="0.3">
      <c r="B400" s="94" t="s">
        <v>1200</v>
      </c>
      <c r="C400" s="34"/>
      <c r="D400" s="34"/>
      <c r="E400" s="34"/>
      <c r="F400" s="34"/>
      <c r="G400" s="37"/>
      <c r="H400" s="34"/>
      <c r="I400" s="34"/>
      <c r="J400" s="34"/>
      <c r="K400" s="34"/>
      <c r="M400" s="303" t="s">
        <v>489</v>
      </c>
      <c r="P400" s="651"/>
      <c r="Q400" s="326" t="s">
        <v>183</v>
      </c>
      <c r="R400" s="326"/>
      <c r="S400" s="340">
        <f>S394/S377*1000000</f>
        <v>0</v>
      </c>
      <c r="T400" s="340">
        <f t="shared" ref="T400:U400" si="8">T394/T377*1000000</f>
        <v>0</v>
      </c>
      <c r="U400" s="341">
        <f t="shared" si="8"/>
        <v>0</v>
      </c>
    </row>
    <row r="401" spans="2:23" x14ac:dyDescent="0.3">
      <c r="B401" s="94" t="s">
        <v>1200</v>
      </c>
      <c r="C401" s="84" t="s">
        <v>337</v>
      </c>
      <c r="D401" s="84" t="s">
        <v>383</v>
      </c>
      <c r="E401" s="34"/>
      <c r="F401" s="34"/>
      <c r="G401" s="37"/>
      <c r="H401" s="34"/>
      <c r="I401" s="34"/>
      <c r="J401" s="34"/>
      <c r="K401" s="34"/>
      <c r="M401" s="303" t="s">
        <v>489</v>
      </c>
      <c r="P401" s="651"/>
      <c r="Q401" s="326" t="s">
        <v>184</v>
      </c>
      <c r="R401" s="326"/>
      <c r="S401" s="340">
        <f>S396/S377*1000000</f>
        <v>0</v>
      </c>
      <c r="T401" s="340">
        <f>T396/T377*1000000</f>
        <v>0</v>
      </c>
      <c r="U401" s="341">
        <f t="shared" ref="U401" si="9">U396/U377*1000000</f>
        <v>2.0068983786936965</v>
      </c>
    </row>
    <row r="402" spans="2:23" ht="17.25" thickBot="1" x14ac:dyDescent="0.35">
      <c r="B402" s="94" t="s">
        <v>1200</v>
      </c>
      <c r="C402" s="545" t="s">
        <v>0</v>
      </c>
      <c r="D402" s="545"/>
      <c r="E402" s="545"/>
      <c r="F402" s="546"/>
      <c r="G402" s="35" t="s">
        <v>643</v>
      </c>
      <c r="H402" s="35">
        <v>2021</v>
      </c>
      <c r="I402" s="35">
        <v>2022</v>
      </c>
      <c r="J402" s="35">
        <v>2023</v>
      </c>
      <c r="K402" s="36" t="s">
        <v>1</v>
      </c>
      <c r="M402" s="303" t="s">
        <v>489</v>
      </c>
      <c r="P402" s="652"/>
      <c r="Q402" s="336" t="s">
        <v>555</v>
      </c>
      <c r="R402" s="336"/>
      <c r="S402" s="487">
        <f>S398/S377*1000000</f>
        <v>0</v>
      </c>
      <c r="T402" s="487">
        <f t="shared" ref="T402:U402" si="10">T398/T377*1000000</f>
        <v>0.3482951648272038</v>
      </c>
      <c r="U402" s="488">
        <f t="shared" si="10"/>
        <v>1.3379322524624644</v>
      </c>
    </row>
    <row r="403" spans="2:23" ht="17.25" thickTop="1" x14ac:dyDescent="0.3">
      <c r="B403" s="94" t="s">
        <v>1200</v>
      </c>
      <c r="C403" s="560" t="s">
        <v>556</v>
      </c>
      <c r="D403" s="560"/>
      <c r="E403" s="560"/>
      <c r="F403" s="534"/>
      <c r="G403" s="40" t="s">
        <v>33</v>
      </c>
      <c r="H403" s="111">
        <v>66</v>
      </c>
      <c r="I403" s="111">
        <v>65.599999999999994</v>
      </c>
      <c r="J403" s="111">
        <v>69.325735992402656</v>
      </c>
      <c r="K403" s="42" t="s">
        <v>557</v>
      </c>
      <c r="M403" s="301" t="s">
        <v>552</v>
      </c>
      <c r="Q403" s="489" t="s">
        <v>614</v>
      </c>
      <c r="R403" s="490"/>
      <c r="S403" s="491">
        <f>S395/S377*200000</f>
        <v>0</v>
      </c>
      <c r="T403" s="491">
        <f>T395/T377*200000</f>
        <v>0</v>
      </c>
      <c r="U403" s="492">
        <f>U395/U377*200000</f>
        <v>0.26758645049249286</v>
      </c>
      <c r="V403" s="648" t="s">
        <v>615</v>
      </c>
      <c r="W403" s="649"/>
    </row>
    <row r="404" spans="2:23" ht="17.25" thickBot="1" x14ac:dyDescent="0.35">
      <c r="B404" s="94" t="s">
        <v>1200</v>
      </c>
      <c r="C404" s="547" t="s">
        <v>201</v>
      </c>
      <c r="D404" s="548"/>
      <c r="E404" s="533" t="s">
        <v>384</v>
      </c>
      <c r="F404" s="534"/>
      <c r="G404" s="40" t="s">
        <v>114</v>
      </c>
      <c r="H404" s="61" t="s">
        <v>217</v>
      </c>
      <c r="I404" s="61" t="s">
        <v>217</v>
      </c>
      <c r="J404" s="61">
        <v>341</v>
      </c>
      <c r="K404" s="42"/>
      <c r="M404" s="301" t="s">
        <v>552</v>
      </c>
      <c r="Q404" s="493" t="s">
        <v>616</v>
      </c>
      <c r="R404" s="494"/>
      <c r="S404" s="495">
        <f>S396/S377*200000</f>
        <v>0</v>
      </c>
      <c r="T404" s="495">
        <f>T396/T377*200000</f>
        <v>0</v>
      </c>
      <c r="U404" s="496">
        <f t="shared" ref="U404" si="11">U396/U377*200000</f>
        <v>0.40137967573873928</v>
      </c>
      <c r="V404" s="648" t="s">
        <v>615</v>
      </c>
      <c r="W404" s="649"/>
    </row>
    <row r="405" spans="2:23" x14ac:dyDescent="0.3">
      <c r="B405" s="94" t="s">
        <v>1200</v>
      </c>
      <c r="C405" s="549"/>
      <c r="D405" s="550"/>
      <c r="E405" s="533" t="s">
        <v>385</v>
      </c>
      <c r="F405" s="534"/>
      <c r="G405" s="40" t="s">
        <v>114</v>
      </c>
      <c r="H405" s="49">
        <v>12</v>
      </c>
      <c r="I405" s="49">
        <v>226</v>
      </c>
      <c r="J405" s="49">
        <v>110</v>
      </c>
      <c r="K405" s="42" t="s">
        <v>558</v>
      </c>
      <c r="M405" s="301" t="s">
        <v>552</v>
      </c>
      <c r="S405" s="497">
        <v>2021</v>
      </c>
      <c r="T405" s="498">
        <v>2022</v>
      </c>
      <c r="U405" s="499">
        <v>2023</v>
      </c>
    </row>
    <row r="406" spans="2:23" x14ac:dyDescent="0.3">
      <c r="B406" s="94" t="s">
        <v>1200</v>
      </c>
      <c r="C406" s="547" t="s">
        <v>202</v>
      </c>
      <c r="D406" s="548"/>
      <c r="E406" s="533" t="s">
        <v>203</v>
      </c>
      <c r="F406" s="534"/>
      <c r="G406" s="40" t="s">
        <v>114</v>
      </c>
      <c r="H406" s="49">
        <v>0</v>
      </c>
      <c r="I406" s="49">
        <v>0</v>
      </c>
      <c r="J406" s="49">
        <v>0</v>
      </c>
      <c r="K406" s="42"/>
      <c r="M406" s="301" t="s">
        <v>552</v>
      </c>
      <c r="P406" s="326" t="s">
        <v>559</v>
      </c>
      <c r="Q406" s="326"/>
      <c r="R406" s="326" t="s">
        <v>471</v>
      </c>
      <c r="S406" s="344">
        <v>0</v>
      </c>
      <c r="T406" s="344">
        <v>0</v>
      </c>
      <c r="U406" s="345">
        <v>0</v>
      </c>
    </row>
    <row r="407" spans="2:23" x14ac:dyDescent="0.3">
      <c r="B407" s="94" t="s">
        <v>1200</v>
      </c>
      <c r="C407" s="551"/>
      <c r="D407" s="552"/>
      <c r="E407" s="553" t="s">
        <v>204</v>
      </c>
      <c r="F407" s="554"/>
      <c r="G407" s="45" t="s">
        <v>114</v>
      </c>
      <c r="H407" s="63">
        <v>0</v>
      </c>
      <c r="I407" s="63">
        <v>0</v>
      </c>
      <c r="J407" s="63">
        <v>0</v>
      </c>
      <c r="K407" s="47"/>
      <c r="M407" s="301" t="s">
        <v>552</v>
      </c>
      <c r="P407" s="330" t="s">
        <v>560</v>
      </c>
      <c r="Q407" s="332"/>
      <c r="R407" s="332" t="s">
        <v>471</v>
      </c>
      <c r="S407" s="344">
        <v>1</v>
      </c>
      <c r="T407" s="344" t="s">
        <v>617</v>
      </c>
      <c r="U407" s="345">
        <v>0</v>
      </c>
      <c r="V407" s="485" t="s">
        <v>618</v>
      </c>
    </row>
    <row r="408" spans="2:23" x14ac:dyDescent="0.3">
      <c r="B408" s="94" t="s">
        <v>1200</v>
      </c>
      <c r="C408" s="34"/>
      <c r="D408" s="34"/>
      <c r="E408" s="34"/>
      <c r="F408" s="34"/>
      <c r="G408" s="37"/>
      <c r="H408" s="34"/>
      <c r="I408" s="34"/>
      <c r="J408" s="34"/>
      <c r="K408" s="34"/>
      <c r="M408" s="303" t="s">
        <v>489</v>
      </c>
      <c r="P408" s="330" t="s">
        <v>561</v>
      </c>
      <c r="Q408" s="332"/>
      <c r="R408" s="332" t="s">
        <v>471</v>
      </c>
      <c r="S408" s="344">
        <v>0</v>
      </c>
      <c r="T408" s="344" t="s">
        <v>562</v>
      </c>
      <c r="U408" s="345">
        <v>0</v>
      </c>
    </row>
    <row r="409" spans="2:23" x14ac:dyDescent="0.3">
      <c r="B409" s="94" t="s">
        <v>1200</v>
      </c>
      <c r="C409" s="84" t="s">
        <v>339</v>
      </c>
      <c r="D409" s="84" t="s">
        <v>338</v>
      </c>
      <c r="E409" s="34"/>
      <c r="F409" s="34"/>
      <c r="G409" s="37"/>
      <c r="H409" s="34"/>
      <c r="I409" s="34"/>
      <c r="J409" s="34"/>
      <c r="K409" s="34"/>
      <c r="M409" s="303" t="s">
        <v>489</v>
      </c>
      <c r="P409" s="330" t="s">
        <v>563</v>
      </c>
      <c r="Q409" s="332"/>
      <c r="R409" s="332" t="s">
        <v>471</v>
      </c>
      <c r="S409" s="344">
        <v>0</v>
      </c>
      <c r="T409" s="344" t="s">
        <v>619</v>
      </c>
      <c r="U409" s="345">
        <v>1</v>
      </c>
      <c r="V409" s="485" t="s">
        <v>618</v>
      </c>
    </row>
    <row r="410" spans="2:23" x14ac:dyDescent="0.3">
      <c r="B410" s="94" t="s">
        <v>1200</v>
      </c>
      <c r="C410" s="545" t="s">
        <v>0</v>
      </c>
      <c r="D410" s="545"/>
      <c r="E410" s="545"/>
      <c r="F410" s="546"/>
      <c r="G410" s="35" t="s">
        <v>643</v>
      </c>
      <c r="H410" s="35">
        <v>2021</v>
      </c>
      <c r="I410" s="35">
        <v>2022</v>
      </c>
      <c r="J410" s="35">
        <v>2023</v>
      </c>
      <c r="K410" s="36" t="s">
        <v>1</v>
      </c>
      <c r="M410" s="303" t="s">
        <v>489</v>
      </c>
      <c r="P410" s="330" t="s">
        <v>564</v>
      </c>
      <c r="Q410" s="332"/>
      <c r="R410" s="332" t="s">
        <v>471</v>
      </c>
      <c r="S410" s="344">
        <v>0</v>
      </c>
      <c r="T410" s="344">
        <v>0</v>
      </c>
      <c r="U410" s="345">
        <v>0</v>
      </c>
    </row>
    <row r="411" spans="2:23" x14ac:dyDescent="0.3">
      <c r="B411" s="94" t="s">
        <v>1200</v>
      </c>
      <c r="C411" s="535" t="s">
        <v>205</v>
      </c>
      <c r="D411" s="535"/>
      <c r="E411" s="535"/>
      <c r="F411" s="536"/>
      <c r="G411" s="40" t="s">
        <v>114</v>
      </c>
      <c r="H411" s="49">
        <v>20</v>
      </c>
      <c r="I411" s="49">
        <v>36</v>
      </c>
      <c r="J411" s="49">
        <v>49</v>
      </c>
      <c r="K411" s="42"/>
      <c r="M411" s="301" t="s">
        <v>493</v>
      </c>
      <c r="P411" s="330" t="s">
        <v>565</v>
      </c>
      <c r="Q411" s="330"/>
      <c r="R411" s="330" t="s">
        <v>471</v>
      </c>
      <c r="S411" s="330">
        <v>0</v>
      </c>
      <c r="T411" s="330">
        <v>0</v>
      </c>
      <c r="U411" s="346">
        <v>0</v>
      </c>
    </row>
    <row r="412" spans="2:23" x14ac:dyDescent="0.3">
      <c r="B412" s="94" t="s">
        <v>1200</v>
      </c>
      <c r="C412" s="541" t="s">
        <v>206</v>
      </c>
      <c r="D412" s="541"/>
      <c r="E412" s="541"/>
      <c r="F412" s="539"/>
      <c r="G412" s="45" t="s">
        <v>114</v>
      </c>
      <c r="H412" s="51">
        <v>141</v>
      </c>
      <c r="I412" s="51">
        <v>107</v>
      </c>
      <c r="J412" s="51">
        <v>102</v>
      </c>
      <c r="K412" s="47"/>
      <c r="M412" s="301" t="s">
        <v>493</v>
      </c>
      <c r="P412" s="330" t="s">
        <v>566</v>
      </c>
      <c r="Q412" s="326"/>
      <c r="R412" s="326" t="s">
        <v>471</v>
      </c>
      <c r="S412" s="326">
        <v>1</v>
      </c>
      <c r="T412" s="500" t="s">
        <v>620</v>
      </c>
      <c r="U412" s="347">
        <f>SUM(U406,U407,U408)</f>
        <v>0</v>
      </c>
    </row>
    <row r="413" spans="2:23" ht="17.25" thickBot="1" x14ac:dyDescent="0.35">
      <c r="B413" s="94" t="s">
        <v>1200</v>
      </c>
      <c r="C413" s="34"/>
      <c r="D413" s="34"/>
      <c r="E413" s="34"/>
      <c r="F413" s="34"/>
      <c r="G413" s="37"/>
      <c r="H413" s="34"/>
      <c r="I413" s="34"/>
      <c r="J413" s="34"/>
      <c r="K413" s="34"/>
      <c r="M413" s="303" t="s">
        <v>489</v>
      </c>
      <c r="P413" s="335" t="s">
        <v>567</v>
      </c>
      <c r="Q413" s="336"/>
      <c r="R413" s="336" t="s">
        <v>471</v>
      </c>
      <c r="S413" s="336">
        <v>1</v>
      </c>
      <c r="T413" s="336">
        <v>6</v>
      </c>
      <c r="U413" s="348">
        <f>SUM(U406:U409)</f>
        <v>1</v>
      </c>
    </row>
    <row r="414" spans="2:23" ht="17.25" customHeight="1" thickTop="1" x14ac:dyDescent="0.3">
      <c r="B414" s="94" t="s">
        <v>1200</v>
      </c>
      <c r="C414" s="84" t="s">
        <v>341</v>
      </c>
      <c r="D414" s="84" t="s">
        <v>340</v>
      </c>
      <c r="E414" s="34"/>
      <c r="F414" s="34"/>
      <c r="G414" s="37"/>
      <c r="H414" s="34"/>
      <c r="I414" s="34"/>
      <c r="J414" s="34"/>
      <c r="K414" s="34"/>
      <c r="M414" s="303" t="s">
        <v>489</v>
      </c>
      <c r="P414" s="650" t="s">
        <v>568</v>
      </c>
      <c r="Q414" s="337" t="s">
        <v>181</v>
      </c>
      <c r="R414" s="337"/>
      <c r="S414" s="338">
        <f>S412/S382*1000000</f>
        <v>0.629747509033728</v>
      </c>
      <c r="T414" s="501">
        <f>2/T382*1000000</f>
        <v>1.2262731474384994</v>
      </c>
      <c r="U414" s="338">
        <f t="shared" ref="U414" si="12">U412/U382*1000000</f>
        <v>0</v>
      </c>
    </row>
    <row r="415" spans="2:23" x14ac:dyDescent="0.3">
      <c r="B415" s="94" t="s">
        <v>1200</v>
      </c>
      <c r="C415" s="546" t="s">
        <v>0</v>
      </c>
      <c r="D415" s="546"/>
      <c r="E415" s="569"/>
      <c r="F415" s="569"/>
      <c r="G415" s="35" t="s">
        <v>643</v>
      </c>
      <c r="H415" s="35">
        <v>2021</v>
      </c>
      <c r="I415" s="35">
        <v>2022</v>
      </c>
      <c r="J415" s="35">
        <v>2023</v>
      </c>
      <c r="K415" s="36" t="s">
        <v>1</v>
      </c>
      <c r="M415" s="303" t="s">
        <v>489</v>
      </c>
      <c r="P415" s="651"/>
      <c r="Q415" s="326" t="s">
        <v>183</v>
      </c>
      <c r="R415" s="326"/>
      <c r="S415" s="340">
        <f>S411/S382*1000000</f>
        <v>0</v>
      </c>
      <c r="T415" s="340">
        <f t="shared" ref="T415:U415" si="13">T411/T382*1000000</f>
        <v>0</v>
      </c>
      <c r="U415" s="340">
        <f t="shared" si="13"/>
        <v>0</v>
      </c>
    </row>
    <row r="416" spans="2:23" ht="17.25" thickBot="1" x14ac:dyDescent="0.35">
      <c r="B416" s="94" t="s">
        <v>1200</v>
      </c>
      <c r="C416" s="535" t="s">
        <v>395</v>
      </c>
      <c r="D416" s="535"/>
      <c r="E416" s="535"/>
      <c r="F416" s="536"/>
      <c r="G416" s="40" t="s">
        <v>122</v>
      </c>
      <c r="H416" s="170">
        <v>283</v>
      </c>
      <c r="I416" s="170">
        <v>295</v>
      </c>
      <c r="J416" s="170">
        <v>480</v>
      </c>
      <c r="K416" s="42"/>
      <c r="M416" s="301" t="s">
        <v>490</v>
      </c>
      <c r="P416" s="652"/>
      <c r="Q416" s="342" t="s">
        <v>184</v>
      </c>
      <c r="R416" s="342"/>
      <c r="S416" s="343">
        <f>S413/S382*1000000</f>
        <v>0.629747509033728</v>
      </c>
      <c r="T416" s="343">
        <f t="shared" ref="T416:U416" si="14">T413/T382*1000000</f>
        <v>3.6788194423154978</v>
      </c>
      <c r="U416" s="343">
        <f t="shared" si="14"/>
        <v>0.65538516356893184</v>
      </c>
    </row>
    <row r="417" spans="2:23" ht="18" thickTop="1" thickBot="1" x14ac:dyDescent="0.35">
      <c r="B417" s="94" t="s">
        <v>1200</v>
      </c>
      <c r="C417" s="535" t="s">
        <v>391</v>
      </c>
      <c r="D417" s="535"/>
      <c r="E417" s="535"/>
      <c r="F417" s="536"/>
      <c r="G417" s="115" t="s">
        <v>387</v>
      </c>
      <c r="H417" s="181">
        <v>4702</v>
      </c>
      <c r="I417" s="181">
        <v>5830</v>
      </c>
      <c r="J417" s="181">
        <v>7781</v>
      </c>
      <c r="K417" s="117"/>
      <c r="M417" s="301" t="s">
        <v>490</v>
      </c>
    </row>
    <row r="418" spans="2:23" ht="17.25" thickTop="1" x14ac:dyDescent="0.3">
      <c r="B418" s="94" t="s">
        <v>1200</v>
      </c>
      <c r="C418" s="541" t="s">
        <v>207</v>
      </c>
      <c r="D418" s="541"/>
      <c r="E418" s="541"/>
      <c r="F418" s="539"/>
      <c r="G418" s="45" t="s">
        <v>386</v>
      </c>
      <c r="H418" s="190">
        <f>H417/H218</f>
        <v>3.3561741613133478</v>
      </c>
      <c r="I418" s="190">
        <f>I417/I218</f>
        <v>4.0123881624225737</v>
      </c>
      <c r="J418" s="190">
        <f>J417/J218</f>
        <v>5.1427627230667552</v>
      </c>
      <c r="K418" s="176"/>
      <c r="M418" s="301" t="s">
        <v>490</v>
      </c>
      <c r="Q418" s="502" t="s">
        <v>614</v>
      </c>
      <c r="R418" s="503"/>
      <c r="S418" s="504">
        <f>S412/S382*200000</f>
        <v>0.12594950180674561</v>
      </c>
      <c r="T418" s="491">
        <f>2/T382*200000</f>
        <v>0.24525462948769985</v>
      </c>
      <c r="U418" s="505">
        <f>U412/U382*200000</f>
        <v>0</v>
      </c>
      <c r="V418" s="648" t="s">
        <v>615</v>
      </c>
      <c r="W418" s="649"/>
    </row>
    <row r="419" spans="2:23" ht="17.25" thickBot="1" x14ac:dyDescent="0.35">
      <c r="B419" s="94" t="s">
        <v>1200</v>
      </c>
      <c r="Q419" s="506" t="s">
        <v>616</v>
      </c>
      <c r="R419" s="507"/>
      <c r="S419" s="508">
        <f>S413/S382*200000</f>
        <v>0.12594950180674561</v>
      </c>
      <c r="T419" s="508">
        <f>T413/T382*200000</f>
        <v>0.73576388846309959</v>
      </c>
      <c r="U419" s="509">
        <f>U413/U382*200000</f>
        <v>0.13107703271378637</v>
      </c>
      <c r="V419" s="648" t="s">
        <v>615</v>
      </c>
      <c r="W419" s="649"/>
    </row>
    <row r="420" spans="2:23" ht="17.25" thickTop="1" x14ac:dyDescent="0.3">
      <c r="B420" s="94" t="s">
        <v>1200</v>
      </c>
    </row>
    <row r="421" spans="2:23" x14ac:dyDescent="0.3"/>
    <row r="422" spans="2:23" x14ac:dyDescent="0.3"/>
    <row r="423" spans="2:23" x14ac:dyDescent="0.3"/>
    <row r="424" spans="2:23" x14ac:dyDescent="0.3"/>
    <row r="425" spans="2:23" x14ac:dyDescent="0.3"/>
    <row r="426" spans="2:23" x14ac:dyDescent="0.3"/>
    <row r="427" spans="2:23" ht="17.25" customHeight="1" x14ac:dyDescent="0.3"/>
    <row r="428" spans="2:23" x14ac:dyDescent="0.3"/>
    <row r="429" spans="2:23" x14ac:dyDescent="0.3"/>
    <row r="430" spans="2:23" x14ac:dyDescent="0.3"/>
    <row r="431" spans="2:23" x14ac:dyDescent="0.3"/>
    <row r="432" spans="2:23"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sheetData>
  <autoFilter ref="M5:M418" xr:uid="{00000000-0001-0000-0500-000000000000}"/>
  <dataConsolidate/>
  <mergeCells count="326">
    <mergeCell ref="C10:F10"/>
    <mergeCell ref="C13:F13"/>
    <mergeCell ref="C14:F14"/>
    <mergeCell ref="C15:F15"/>
    <mergeCell ref="C16:F16"/>
    <mergeCell ref="C17:F17"/>
    <mergeCell ref="B2:K2"/>
    <mergeCell ref="C5:F5"/>
    <mergeCell ref="C6:F6"/>
    <mergeCell ref="C7:F7"/>
    <mergeCell ref="C8:F8"/>
    <mergeCell ref="C9:F9"/>
    <mergeCell ref="C20:F20"/>
    <mergeCell ref="C21:D23"/>
    <mergeCell ref="E21:F21"/>
    <mergeCell ref="E22:F22"/>
    <mergeCell ref="E23:F23"/>
    <mergeCell ref="C24:D26"/>
    <mergeCell ref="E24:F24"/>
    <mergeCell ref="E25:F25"/>
    <mergeCell ref="E26:F26"/>
    <mergeCell ref="C33:F33"/>
    <mergeCell ref="C34:D36"/>
    <mergeCell ref="E34:F34"/>
    <mergeCell ref="E35:F35"/>
    <mergeCell ref="E36:F36"/>
    <mergeCell ref="C39:F39"/>
    <mergeCell ref="C27:D27"/>
    <mergeCell ref="E27:F27"/>
    <mergeCell ref="C28:D28"/>
    <mergeCell ref="E28:F28"/>
    <mergeCell ref="C31:F31"/>
    <mergeCell ref="C32:F32"/>
    <mergeCell ref="C49:D49"/>
    <mergeCell ref="E49:F49"/>
    <mergeCell ref="C50:D51"/>
    <mergeCell ref="E50:F50"/>
    <mergeCell ref="E51:F51"/>
    <mergeCell ref="C54:F54"/>
    <mergeCell ref="C40:F40"/>
    <mergeCell ref="C41:F41"/>
    <mergeCell ref="C42:F42"/>
    <mergeCell ref="C45:F45"/>
    <mergeCell ref="C46:F46"/>
    <mergeCell ref="C47:D48"/>
    <mergeCell ref="E47:F47"/>
    <mergeCell ref="E48:F48"/>
    <mergeCell ref="C64:F64"/>
    <mergeCell ref="C67:F67"/>
    <mergeCell ref="G67:H67"/>
    <mergeCell ref="I67:J67"/>
    <mergeCell ref="C68:D68"/>
    <mergeCell ref="E68:F68"/>
    <mergeCell ref="G68:H68"/>
    <mergeCell ref="I68:J68"/>
    <mergeCell ref="C55:F55"/>
    <mergeCell ref="C56:D57"/>
    <mergeCell ref="E56:F56"/>
    <mergeCell ref="E57:F57"/>
    <mergeCell ref="C60:F60"/>
    <mergeCell ref="C61:D63"/>
    <mergeCell ref="E61:F61"/>
    <mergeCell ref="E62:F62"/>
    <mergeCell ref="E63:F63"/>
    <mergeCell ref="C73:F73"/>
    <mergeCell ref="G73:J73"/>
    <mergeCell ref="C74:F74"/>
    <mergeCell ref="G74:J74"/>
    <mergeCell ref="C75:F75"/>
    <mergeCell ref="G75:J75"/>
    <mergeCell ref="C69:D70"/>
    <mergeCell ref="E69:F69"/>
    <mergeCell ref="G69:H69"/>
    <mergeCell ref="I69:J69"/>
    <mergeCell ref="E70:F70"/>
    <mergeCell ref="G70:H70"/>
    <mergeCell ref="I70:J70"/>
    <mergeCell ref="C81:F81"/>
    <mergeCell ref="C82:F82"/>
    <mergeCell ref="C83:F83"/>
    <mergeCell ref="C84:F84"/>
    <mergeCell ref="C85:F85"/>
    <mergeCell ref="C89:F89"/>
    <mergeCell ref="C76:F76"/>
    <mergeCell ref="G76:J76"/>
    <mergeCell ref="C77:F77"/>
    <mergeCell ref="G77:J77"/>
    <mergeCell ref="C78:F78"/>
    <mergeCell ref="G78:J78"/>
    <mergeCell ref="C98:F98"/>
    <mergeCell ref="C99:F99"/>
    <mergeCell ref="C102:F102"/>
    <mergeCell ref="C103:F103"/>
    <mergeCell ref="C104:F104"/>
    <mergeCell ref="C107:F107"/>
    <mergeCell ref="C90:F90"/>
    <mergeCell ref="C91:D93"/>
    <mergeCell ref="E91:F91"/>
    <mergeCell ref="E92:F92"/>
    <mergeCell ref="C96:F96"/>
    <mergeCell ref="C97:F97"/>
    <mergeCell ref="C124:F124"/>
    <mergeCell ref="C127:F127"/>
    <mergeCell ref="C128:F128"/>
    <mergeCell ref="C129:D140"/>
    <mergeCell ref="E129:F129"/>
    <mergeCell ref="E130:E136"/>
    <mergeCell ref="E137:E140"/>
    <mergeCell ref="C108:F108"/>
    <mergeCell ref="C109:F109"/>
    <mergeCell ref="C116:F116"/>
    <mergeCell ref="C117:D119"/>
    <mergeCell ref="C120:F120"/>
    <mergeCell ref="C123:F123"/>
    <mergeCell ref="C141:F141"/>
    <mergeCell ref="C142:F142"/>
    <mergeCell ref="C145:F145"/>
    <mergeCell ref="C146:D150"/>
    <mergeCell ref="E146:F146"/>
    <mergeCell ref="E147:F147"/>
    <mergeCell ref="E148:F148"/>
    <mergeCell ref="E149:F149"/>
    <mergeCell ref="E150:F150"/>
    <mergeCell ref="C159:F159"/>
    <mergeCell ref="C162:F162"/>
    <mergeCell ref="C163:D169"/>
    <mergeCell ref="E163:F163"/>
    <mergeCell ref="E164:F164"/>
    <mergeCell ref="E165:F165"/>
    <mergeCell ref="E166:E169"/>
    <mergeCell ref="C151:F151"/>
    <mergeCell ref="C152:F152"/>
    <mergeCell ref="C153:F153"/>
    <mergeCell ref="C156:F156"/>
    <mergeCell ref="C157:F157"/>
    <mergeCell ref="C158:F158"/>
    <mergeCell ref="C170:D176"/>
    <mergeCell ref="E170:F170"/>
    <mergeCell ref="E171:F171"/>
    <mergeCell ref="E172:F172"/>
    <mergeCell ref="E173:E176"/>
    <mergeCell ref="C177:D183"/>
    <mergeCell ref="E177:F177"/>
    <mergeCell ref="E178:F178"/>
    <mergeCell ref="E179:F179"/>
    <mergeCell ref="E180:E183"/>
    <mergeCell ref="C198:F198"/>
    <mergeCell ref="C201:F201"/>
    <mergeCell ref="C202:F202"/>
    <mergeCell ref="C203:F203"/>
    <mergeCell ref="C204:F204"/>
    <mergeCell ref="C205:F205"/>
    <mergeCell ref="C186:F186"/>
    <mergeCell ref="C187:F187"/>
    <mergeCell ref="C190:F190"/>
    <mergeCell ref="C191:D193"/>
    <mergeCell ref="C196:F196"/>
    <mergeCell ref="C197:F197"/>
    <mergeCell ref="C218:F218"/>
    <mergeCell ref="C219:D220"/>
    <mergeCell ref="E219:F219"/>
    <mergeCell ref="E220:F220"/>
    <mergeCell ref="C221:D229"/>
    <mergeCell ref="E221:E223"/>
    <mergeCell ref="E224:E226"/>
    <mergeCell ref="E227:E229"/>
    <mergeCell ref="C206:F206"/>
    <mergeCell ref="C209:F209"/>
    <mergeCell ref="C210:F210"/>
    <mergeCell ref="D211:F211"/>
    <mergeCell ref="D212:F212"/>
    <mergeCell ref="C217:F217"/>
    <mergeCell ref="C230:D238"/>
    <mergeCell ref="E230:E232"/>
    <mergeCell ref="E233:E235"/>
    <mergeCell ref="E236:E238"/>
    <mergeCell ref="C241:F241"/>
    <mergeCell ref="C242:D253"/>
    <mergeCell ref="E242:E243"/>
    <mergeCell ref="E244:E245"/>
    <mergeCell ref="E246:E247"/>
    <mergeCell ref="E248:E249"/>
    <mergeCell ref="C259:F259"/>
    <mergeCell ref="C260:F260"/>
    <mergeCell ref="C261:D266"/>
    <mergeCell ref="E261:F261"/>
    <mergeCell ref="E262:E263"/>
    <mergeCell ref="E264:E266"/>
    <mergeCell ref="E250:E251"/>
    <mergeCell ref="E252:E253"/>
    <mergeCell ref="C254:D256"/>
    <mergeCell ref="E254:F254"/>
    <mergeCell ref="E255:F255"/>
    <mergeCell ref="E256:F256"/>
    <mergeCell ref="C277:F277"/>
    <mergeCell ref="C278:F278"/>
    <mergeCell ref="C279:F279"/>
    <mergeCell ref="C282:F282"/>
    <mergeCell ref="C283:F283"/>
    <mergeCell ref="C284:F284"/>
    <mergeCell ref="C267:D272"/>
    <mergeCell ref="E267:F267"/>
    <mergeCell ref="E268:E269"/>
    <mergeCell ref="E270:E272"/>
    <mergeCell ref="C273:F273"/>
    <mergeCell ref="C274:F274"/>
    <mergeCell ref="C295:F295"/>
    <mergeCell ref="C296:F296"/>
    <mergeCell ref="C299:F299"/>
    <mergeCell ref="C300:F300"/>
    <mergeCell ref="C301:F301"/>
    <mergeCell ref="C302:F302"/>
    <mergeCell ref="C285:F285"/>
    <mergeCell ref="C288:F288"/>
    <mergeCell ref="C289:F289"/>
    <mergeCell ref="C290:F290"/>
    <mergeCell ref="C291:F291"/>
    <mergeCell ref="C292:F292"/>
    <mergeCell ref="C312:F312"/>
    <mergeCell ref="C313:F313"/>
    <mergeCell ref="C314:F314"/>
    <mergeCell ref="C315:F315"/>
    <mergeCell ref="C316:F316"/>
    <mergeCell ref="C319:F319"/>
    <mergeCell ref="C303:D305"/>
    <mergeCell ref="E303:F303"/>
    <mergeCell ref="E304:F304"/>
    <mergeCell ref="E305:F305"/>
    <mergeCell ref="C306:D309"/>
    <mergeCell ref="E306:F306"/>
    <mergeCell ref="E307:F307"/>
    <mergeCell ref="E308:F308"/>
    <mergeCell ref="E309:F309"/>
    <mergeCell ref="C320:D328"/>
    <mergeCell ref="E320:F320"/>
    <mergeCell ref="E321:F321"/>
    <mergeCell ref="E322:F322"/>
    <mergeCell ref="E323:F323"/>
    <mergeCell ref="E324:F324"/>
    <mergeCell ref="E325:F325"/>
    <mergeCell ref="E326:F326"/>
    <mergeCell ref="E327:F327"/>
    <mergeCell ref="E328:F328"/>
    <mergeCell ref="C340:F340"/>
    <mergeCell ref="C341:F341"/>
    <mergeCell ref="C344:F344"/>
    <mergeCell ref="C345:D347"/>
    <mergeCell ref="E345:F345"/>
    <mergeCell ref="E346:F346"/>
    <mergeCell ref="E347:F347"/>
    <mergeCell ref="C329:D337"/>
    <mergeCell ref="E329:F329"/>
    <mergeCell ref="E330:F330"/>
    <mergeCell ref="E331:F331"/>
    <mergeCell ref="E332:F332"/>
    <mergeCell ref="E333:F333"/>
    <mergeCell ref="E334:F334"/>
    <mergeCell ref="E335:F335"/>
    <mergeCell ref="E336:F336"/>
    <mergeCell ref="E337:F337"/>
    <mergeCell ref="C356:F356"/>
    <mergeCell ref="C357:F357"/>
    <mergeCell ref="C360:F360"/>
    <mergeCell ref="C361:F361"/>
    <mergeCell ref="C362:F362"/>
    <mergeCell ref="C365:F365"/>
    <mergeCell ref="C348:D350"/>
    <mergeCell ref="E348:F348"/>
    <mergeCell ref="E349:F349"/>
    <mergeCell ref="E350:F350"/>
    <mergeCell ref="C351:D353"/>
    <mergeCell ref="E351:F351"/>
    <mergeCell ref="E352:F352"/>
    <mergeCell ref="E353:F353"/>
    <mergeCell ref="C366:F366"/>
    <mergeCell ref="C367:F367"/>
    <mergeCell ref="C370:F370"/>
    <mergeCell ref="P370:U370"/>
    <mergeCell ref="C371:D379"/>
    <mergeCell ref="E371:F371"/>
    <mergeCell ref="E373:F373"/>
    <mergeCell ref="E374:F374"/>
    <mergeCell ref="E376:F376"/>
    <mergeCell ref="E377:F377"/>
    <mergeCell ref="E378:F378"/>
    <mergeCell ref="E379:F379"/>
    <mergeCell ref="E372:F372"/>
    <mergeCell ref="E375:F375"/>
    <mergeCell ref="C380:D387"/>
    <mergeCell ref="E380:F380"/>
    <mergeCell ref="E382:F382"/>
    <mergeCell ref="E383:F383"/>
    <mergeCell ref="E385:F385"/>
    <mergeCell ref="E386:F386"/>
    <mergeCell ref="E387:F387"/>
    <mergeCell ref="C398:F398"/>
    <mergeCell ref="C399:F399"/>
    <mergeCell ref="E381:F381"/>
    <mergeCell ref="E384:F384"/>
    <mergeCell ref="P399:P402"/>
    <mergeCell ref="C402:F402"/>
    <mergeCell ref="C403:F403"/>
    <mergeCell ref="C404:D405"/>
    <mergeCell ref="E404:F404"/>
    <mergeCell ref="E405:F405"/>
    <mergeCell ref="C390:F390"/>
    <mergeCell ref="C391:F391"/>
    <mergeCell ref="C392:F392"/>
    <mergeCell ref="C393:F393"/>
    <mergeCell ref="C394:F394"/>
    <mergeCell ref="C397:F397"/>
    <mergeCell ref="V403:W403"/>
    <mergeCell ref="V404:W404"/>
    <mergeCell ref="V418:W418"/>
    <mergeCell ref="V419:W419"/>
    <mergeCell ref="P414:P416"/>
    <mergeCell ref="C415:F415"/>
    <mergeCell ref="C416:F416"/>
    <mergeCell ref="C417:F417"/>
    <mergeCell ref="C418:F418"/>
    <mergeCell ref="C406:D407"/>
    <mergeCell ref="E406:F406"/>
    <mergeCell ref="E407:F407"/>
    <mergeCell ref="C410:F410"/>
    <mergeCell ref="C411:F411"/>
    <mergeCell ref="C412:F412"/>
  </mergeCells>
  <phoneticPr fontId="1" type="noConversion"/>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BBF7-FAEA-4096-B2C3-949D2C08E583}">
  <sheetPr>
    <tabColor theme="3"/>
  </sheetPr>
  <dimension ref="B1:M38"/>
  <sheetViews>
    <sheetView workbookViewId="0">
      <selection activeCell="L34" sqref="L34"/>
    </sheetView>
  </sheetViews>
  <sheetFormatPr defaultColWidth="9" defaultRowHeight="0" customHeight="1" zeroHeight="1" x14ac:dyDescent="0.3"/>
  <cols>
    <col min="1" max="1" width="5" customWidth="1"/>
    <col min="2" max="2" width="3.25" customWidth="1"/>
    <col min="3" max="3" width="6" bestFit="1" customWidth="1"/>
    <col min="4" max="4" width="18" customWidth="1"/>
    <col min="5" max="5" width="23.375" customWidth="1"/>
    <col min="6" max="6" width="13.75" customWidth="1"/>
    <col min="7" max="7" width="16.375" style="1" bestFit="1" customWidth="1"/>
    <col min="8" max="10" width="14.5" customWidth="1"/>
    <col min="11" max="11" width="75.5" customWidth="1"/>
    <col min="12" max="12" width="4.125" customWidth="1"/>
    <col min="13" max="13" width="14.75" customWidth="1"/>
    <col min="14" max="16383" width="9" customWidth="1"/>
  </cols>
  <sheetData>
    <row r="1" spans="2:13" ht="17.25" thickBot="1" x14ac:dyDescent="0.35"/>
    <row r="2" spans="2:13" ht="27" customHeight="1" thickTop="1" thickBot="1" x14ac:dyDescent="0.35">
      <c r="B2" s="603" t="s">
        <v>485</v>
      </c>
      <c r="C2" s="603"/>
      <c r="D2" s="603"/>
      <c r="E2" s="603"/>
      <c r="F2" s="603"/>
      <c r="G2" s="603"/>
      <c r="H2" s="603"/>
      <c r="I2" s="603"/>
      <c r="J2" s="603"/>
      <c r="K2" s="603"/>
    </row>
    <row r="3" spans="2:13" ht="18" thickTop="1" x14ac:dyDescent="0.3">
      <c r="B3" s="134" t="s">
        <v>419</v>
      </c>
      <c r="C3" s="90"/>
      <c r="D3" s="90"/>
      <c r="E3" s="90"/>
      <c r="F3" s="90"/>
      <c r="G3" s="90"/>
      <c r="H3" s="90"/>
      <c r="I3" s="90"/>
      <c r="J3" s="90"/>
      <c r="K3" s="90"/>
    </row>
    <row r="4" spans="2:13" ht="17.25" x14ac:dyDescent="0.3">
      <c r="B4" s="90"/>
      <c r="C4" s="90"/>
      <c r="D4" s="90"/>
      <c r="E4" s="90"/>
      <c r="F4" s="90"/>
      <c r="G4" s="90"/>
      <c r="H4" s="90"/>
      <c r="I4" s="90"/>
      <c r="J4" s="90"/>
      <c r="K4" s="90"/>
    </row>
    <row r="5" spans="2:13" ht="17.25" customHeight="1" x14ac:dyDescent="0.3">
      <c r="B5" s="604" t="s">
        <v>303</v>
      </c>
      <c r="C5" s="604"/>
      <c r="D5" s="604"/>
      <c r="E5" s="604"/>
      <c r="F5" s="604"/>
      <c r="G5" s="604"/>
      <c r="H5" s="604"/>
      <c r="I5" s="604"/>
      <c r="J5" s="604"/>
      <c r="K5" s="604"/>
    </row>
    <row r="6" spans="2:13" ht="17.25" customHeight="1" x14ac:dyDescent="0.3">
      <c r="B6" s="605" t="s">
        <v>1088</v>
      </c>
      <c r="C6" s="605"/>
      <c r="D6" s="605"/>
      <c r="G6"/>
    </row>
    <row r="7" spans="2:13" s="34" customFormat="1" ht="16.5" x14ac:dyDescent="0.3">
      <c r="B7" s="683" t="s">
        <v>1088</v>
      </c>
      <c r="C7" s="683"/>
      <c r="D7" s="683"/>
      <c r="E7" s="93"/>
      <c r="F7" s="93"/>
      <c r="G7" s="93"/>
      <c r="H7" s="93"/>
      <c r="I7" s="93"/>
      <c r="J7" s="93"/>
      <c r="K7" s="93"/>
    </row>
    <row r="8" spans="2:13" ht="17.25" x14ac:dyDescent="0.3">
      <c r="B8" s="91" t="s">
        <v>1088</v>
      </c>
      <c r="C8" s="28"/>
      <c r="D8" s="28"/>
      <c r="E8" s="29"/>
      <c r="F8" s="29"/>
      <c r="G8" s="30"/>
      <c r="H8" s="29"/>
      <c r="I8" s="29"/>
      <c r="J8" s="29"/>
      <c r="K8" s="29"/>
    </row>
    <row r="9" spans="2:13" ht="16.5" x14ac:dyDescent="0.3">
      <c r="B9" s="92" t="s">
        <v>1088</v>
      </c>
      <c r="C9" s="84" t="s">
        <v>254</v>
      </c>
      <c r="D9" s="84" t="s">
        <v>252</v>
      </c>
      <c r="E9" s="34"/>
      <c r="F9" s="34"/>
      <c r="G9" s="37"/>
      <c r="H9" s="34"/>
      <c r="I9" s="34"/>
      <c r="J9" s="34"/>
      <c r="K9" s="185" t="s">
        <v>420</v>
      </c>
    </row>
    <row r="10" spans="2:13" ht="16.5" x14ac:dyDescent="0.3">
      <c r="B10" s="92" t="s">
        <v>1088</v>
      </c>
      <c r="C10" s="546" t="s">
        <v>0</v>
      </c>
      <c r="D10" s="546"/>
      <c r="E10" s="569"/>
      <c r="F10" s="569"/>
      <c r="G10" s="35" t="s">
        <v>643</v>
      </c>
      <c r="H10" s="35">
        <v>2021</v>
      </c>
      <c r="I10" s="35">
        <v>2022</v>
      </c>
      <c r="J10" s="35">
        <v>2023</v>
      </c>
      <c r="K10" s="36" t="s">
        <v>1</v>
      </c>
      <c r="M10" s="349" t="s">
        <v>487</v>
      </c>
    </row>
    <row r="11" spans="2:13" ht="16.5" x14ac:dyDescent="0.3">
      <c r="B11" s="92" t="s">
        <v>1088</v>
      </c>
      <c r="C11" s="535" t="s">
        <v>2</v>
      </c>
      <c r="D11" s="535"/>
      <c r="E11" s="535"/>
      <c r="F11" s="536"/>
      <c r="G11" s="40" t="s">
        <v>3</v>
      </c>
      <c r="H11" s="41">
        <v>8133978.7300239997</v>
      </c>
      <c r="I11" s="41">
        <v>7717403.0724600004</v>
      </c>
      <c r="J11" s="41">
        <v>7979694.6336850002</v>
      </c>
      <c r="K11" s="42"/>
      <c r="M11" s="350" t="s">
        <v>488</v>
      </c>
    </row>
    <row r="12" spans="2:13" ht="16.5" x14ac:dyDescent="0.3">
      <c r="B12" s="92" t="s">
        <v>1088</v>
      </c>
      <c r="C12" s="535" t="s">
        <v>4</v>
      </c>
      <c r="D12" s="535"/>
      <c r="E12" s="535"/>
      <c r="F12" s="536"/>
      <c r="G12" s="40" t="s">
        <v>175</v>
      </c>
      <c r="H12" s="41">
        <v>3000887.7294490002</v>
      </c>
      <c r="I12" s="41">
        <v>2038142.0329750001</v>
      </c>
      <c r="J12" s="41">
        <v>2145675.0913809999</v>
      </c>
      <c r="K12" s="42"/>
      <c r="M12" s="350" t="s">
        <v>488</v>
      </c>
    </row>
    <row r="13" spans="2:13" ht="16.5" x14ac:dyDescent="0.3">
      <c r="B13" s="92" t="s">
        <v>1088</v>
      </c>
      <c r="C13" s="535" t="s">
        <v>5</v>
      </c>
      <c r="D13" s="535"/>
      <c r="E13" s="535"/>
      <c r="F13" s="536"/>
      <c r="G13" s="40" t="s">
        <v>175</v>
      </c>
      <c r="H13" s="41">
        <v>5133091.0005750004</v>
      </c>
      <c r="I13" s="41">
        <v>5679261.0394850001</v>
      </c>
      <c r="J13" s="41">
        <v>5834019.5423039999</v>
      </c>
      <c r="K13" s="42"/>
      <c r="M13" s="350" t="s">
        <v>488</v>
      </c>
    </row>
    <row r="14" spans="2:13" ht="16.5" x14ac:dyDescent="0.3">
      <c r="B14" s="92" t="s">
        <v>1088</v>
      </c>
      <c r="C14" s="535" t="s">
        <v>6</v>
      </c>
      <c r="D14" s="535"/>
      <c r="E14" s="535"/>
      <c r="F14" s="536"/>
      <c r="G14" s="40" t="s">
        <v>175</v>
      </c>
      <c r="H14" s="41">
        <v>8461841.5002900008</v>
      </c>
      <c r="I14" s="41">
        <v>7975625.9810210001</v>
      </c>
      <c r="J14" s="41">
        <v>6322528.1877819998</v>
      </c>
      <c r="K14" s="42"/>
      <c r="M14" s="350" t="s">
        <v>488</v>
      </c>
    </row>
    <row r="15" spans="2:13" ht="16.5" x14ac:dyDescent="0.3">
      <c r="B15" s="92" t="s">
        <v>1088</v>
      </c>
      <c r="C15" s="541" t="s">
        <v>7</v>
      </c>
      <c r="D15" s="541"/>
      <c r="E15" s="541"/>
      <c r="F15" s="539"/>
      <c r="G15" s="45" t="s">
        <v>175</v>
      </c>
      <c r="H15" s="46">
        <v>2406835.5269559999</v>
      </c>
      <c r="I15" s="46">
        <v>1147312.0564989999</v>
      </c>
      <c r="J15" s="46">
        <v>358961.88196000003</v>
      </c>
      <c r="K15" s="47"/>
      <c r="M15" s="350" t="s">
        <v>488</v>
      </c>
    </row>
    <row r="16" spans="2:13" ht="16.5" x14ac:dyDescent="0.3">
      <c r="B16" s="92" t="s">
        <v>1088</v>
      </c>
      <c r="C16" s="34"/>
      <c r="D16" s="34"/>
      <c r="E16" s="34"/>
      <c r="F16" s="34"/>
      <c r="G16" s="37"/>
      <c r="H16" s="34"/>
      <c r="I16" s="34"/>
      <c r="J16" s="34"/>
      <c r="K16" s="34"/>
    </row>
    <row r="17" spans="2:13" s="84" customFormat="1" ht="16.5" x14ac:dyDescent="0.3">
      <c r="B17" s="92" t="s">
        <v>1088</v>
      </c>
      <c r="C17" s="84" t="s">
        <v>255</v>
      </c>
      <c r="D17" s="84" t="s">
        <v>397</v>
      </c>
      <c r="G17" s="85"/>
      <c r="K17" s="185" t="s">
        <v>420</v>
      </c>
    </row>
    <row r="18" spans="2:13" ht="16.5" x14ac:dyDescent="0.3">
      <c r="B18" s="92" t="s">
        <v>1088</v>
      </c>
      <c r="C18" s="674" t="s">
        <v>0</v>
      </c>
      <c r="D18" s="674"/>
      <c r="E18" s="675"/>
      <c r="F18" s="675"/>
      <c r="G18" s="56" t="s">
        <v>643</v>
      </c>
      <c r="H18" s="56">
        <v>2021</v>
      </c>
      <c r="I18" s="56">
        <v>2022</v>
      </c>
      <c r="J18" s="56">
        <v>2023</v>
      </c>
      <c r="K18" s="57" t="s">
        <v>1</v>
      </c>
    </row>
    <row r="19" spans="2:13" ht="16.5" x14ac:dyDescent="0.3">
      <c r="B19" s="92" t="s">
        <v>1088</v>
      </c>
      <c r="C19" s="536" t="s">
        <v>227</v>
      </c>
      <c r="D19" s="536"/>
      <c r="E19" s="562"/>
      <c r="F19" s="562"/>
      <c r="G19" s="40" t="s">
        <v>3</v>
      </c>
      <c r="H19" s="41">
        <v>244842</v>
      </c>
      <c r="I19" s="41">
        <v>746882</v>
      </c>
      <c r="J19" s="41">
        <v>161103</v>
      </c>
      <c r="K19" s="42"/>
      <c r="M19" s="350" t="s">
        <v>569</v>
      </c>
    </row>
    <row r="20" spans="2:13" ht="16.5" customHeight="1" x14ac:dyDescent="0.3">
      <c r="B20" s="92" t="s">
        <v>1088</v>
      </c>
      <c r="C20" s="536" t="s">
        <v>228</v>
      </c>
      <c r="D20" s="536"/>
      <c r="E20" s="562"/>
      <c r="F20" s="562"/>
      <c r="G20" s="40" t="s">
        <v>3</v>
      </c>
      <c r="H20" s="41">
        <v>2618120</v>
      </c>
      <c r="I20" s="41">
        <v>1254371</v>
      </c>
      <c r="J20" s="41">
        <v>485083</v>
      </c>
      <c r="K20" s="105"/>
      <c r="M20" s="350" t="s">
        <v>569</v>
      </c>
    </row>
    <row r="21" spans="2:13" ht="16.5" x14ac:dyDescent="0.3">
      <c r="B21" s="92" t="s">
        <v>1088</v>
      </c>
      <c r="C21" s="536" t="s">
        <v>229</v>
      </c>
      <c r="D21" s="536"/>
      <c r="E21" s="562"/>
      <c r="F21" s="562"/>
      <c r="G21" s="40" t="s">
        <v>3</v>
      </c>
      <c r="H21" s="41">
        <v>693238</v>
      </c>
      <c r="I21" s="41">
        <v>314313</v>
      </c>
      <c r="J21" s="41">
        <v>112131</v>
      </c>
      <c r="K21" s="42"/>
      <c r="M21" s="350" t="s">
        <v>569</v>
      </c>
    </row>
    <row r="22" spans="2:13" ht="16.5" x14ac:dyDescent="0.3">
      <c r="B22" s="92" t="s">
        <v>1088</v>
      </c>
      <c r="C22" s="536" t="s">
        <v>230</v>
      </c>
      <c r="D22" s="536"/>
      <c r="E22" s="562"/>
      <c r="F22" s="562"/>
      <c r="G22" s="40" t="s">
        <v>33</v>
      </c>
      <c r="H22" s="41">
        <v>26.48</v>
      </c>
      <c r="I22" s="41">
        <v>25.06</v>
      </c>
      <c r="J22" s="41">
        <v>23.11</v>
      </c>
      <c r="K22" s="42"/>
      <c r="M22" s="350" t="s">
        <v>569</v>
      </c>
    </row>
    <row r="23" spans="2:13" ht="16.5" customHeight="1" x14ac:dyDescent="0.3">
      <c r="B23" s="92" t="s">
        <v>1088</v>
      </c>
      <c r="C23" s="536" t="s">
        <v>231</v>
      </c>
      <c r="D23" s="536"/>
      <c r="E23" s="562"/>
      <c r="F23" s="562"/>
      <c r="G23" s="40" t="s">
        <v>3</v>
      </c>
      <c r="H23" s="41">
        <v>652543</v>
      </c>
      <c r="I23" s="41">
        <v>234251</v>
      </c>
      <c r="J23" s="41">
        <v>38039</v>
      </c>
      <c r="K23" s="351"/>
      <c r="M23" s="350" t="s">
        <v>569</v>
      </c>
    </row>
    <row r="24" spans="2:13" ht="16.5" x14ac:dyDescent="0.3">
      <c r="B24" s="92" t="s">
        <v>1088</v>
      </c>
      <c r="C24" s="539" t="s">
        <v>232</v>
      </c>
      <c r="D24" s="539"/>
      <c r="E24" s="540"/>
      <c r="F24" s="540"/>
      <c r="G24" s="45" t="s">
        <v>33</v>
      </c>
      <c r="H24" s="46">
        <v>24.92</v>
      </c>
      <c r="I24" s="46">
        <v>18.7</v>
      </c>
      <c r="J24" s="46">
        <v>7.84</v>
      </c>
      <c r="K24" s="47"/>
      <c r="M24" s="350" t="s">
        <v>569</v>
      </c>
    </row>
    <row r="25" spans="2:13" ht="16.5" x14ac:dyDescent="0.3">
      <c r="B25" s="92" t="s">
        <v>1088</v>
      </c>
      <c r="C25" s="34"/>
      <c r="D25" s="34"/>
      <c r="E25" s="34"/>
      <c r="F25" s="34"/>
      <c r="G25" s="37"/>
      <c r="H25" s="34"/>
      <c r="I25" s="34"/>
      <c r="J25" s="34"/>
      <c r="K25" s="34"/>
    </row>
    <row r="26" spans="2:13" s="84" customFormat="1" ht="16.5" x14ac:dyDescent="0.3">
      <c r="B26" s="92" t="s">
        <v>1088</v>
      </c>
      <c r="C26" s="84" t="s">
        <v>256</v>
      </c>
      <c r="D26" s="84" t="s">
        <v>398</v>
      </c>
      <c r="G26" s="85"/>
      <c r="K26" s="185" t="s">
        <v>421</v>
      </c>
    </row>
    <row r="27" spans="2:13" ht="16.5" x14ac:dyDescent="0.3">
      <c r="B27" s="92" t="s">
        <v>1088</v>
      </c>
      <c r="C27" s="674" t="s">
        <v>0</v>
      </c>
      <c r="D27" s="674"/>
      <c r="E27" s="675"/>
      <c r="F27" s="675"/>
      <c r="G27" s="56" t="s">
        <v>643</v>
      </c>
      <c r="H27" s="56">
        <v>2021</v>
      </c>
      <c r="I27" s="56">
        <v>2022</v>
      </c>
      <c r="J27" s="56">
        <v>2023</v>
      </c>
      <c r="K27" s="57" t="s">
        <v>1</v>
      </c>
    </row>
    <row r="28" spans="2:13" ht="16.5" x14ac:dyDescent="0.3">
      <c r="B28" s="92" t="s">
        <v>1088</v>
      </c>
      <c r="C28" s="535" t="s">
        <v>238</v>
      </c>
      <c r="D28" s="535"/>
      <c r="E28" s="535"/>
      <c r="F28" s="536"/>
      <c r="G28" s="40" t="s">
        <v>95</v>
      </c>
      <c r="H28" s="177" t="s">
        <v>182</v>
      </c>
      <c r="I28" s="177" t="s">
        <v>182</v>
      </c>
      <c r="J28" s="114">
        <v>9</v>
      </c>
      <c r="K28" s="42"/>
      <c r="M28" s="350" t="s">
        <v>494</v>
      </c>
    </row>
    <row r="29" spans="2:13" ht="16.5" x14ac:dyDescent="0.3">
      <c r="B29" s="92" t="s">
        <v>1088</v>
      </c>
      <c r="C29" s="535" t="s">
        <v>239</v>
      </c>
      <c r="D29" s="535"/>
      <c r="E29" s="535"/>
      <c r="F29" s="536"/>
      <c r="G29" s="40" t="s">
        <v>95</v>
      </c>
      <c r="H29" s="177" t="s">
        <v>182</v>
      </c>
      <c r="I29" s="177" t="s">
        <v>182</v>
      </c>
      <c r="J29" s="114">
        <v>9</v>
      </c>
      <c r="K29" s="42"/>
      <c r="M29" s="350" t="s">
        <v>494</v>
      </c>
    </row>
    <row r="30" spans="2:13" ht="16.5" x14ac:dyDescent="0.3">
      <c r="B30" s="92" t="s">
        <v>1088</v>
      </c>
      <c r="C30" s="541" t="s">
        <v>240</v>
      </c>
      <c r="D30" s="541"/>
      <c r="E30" s="541"/>
      <c r="F30" s="539"/>
      <c r="G30" s="45" t="s">
        <v>95</v>
      </c>
      <c r="H30" s="184" t="s">
        <v>182</v>
      </c>
      <c r="I30" s="184" t="s">
        <v>182</v>
      </c>
      <c r="J30" s="83">
        <v>1</v>
      </c>
      <c r="K30" s="47"/>
      <c r="M30" s="350" t="s">
        <v>494</v>
      </c>
    </row>
    <row r="31" spans="2:13" ht="16.5" x14ac:dyDescent="0.3">
      <c r="B31" s="92" t="s">
        <v>1088</v>
      </c>
      <c r="C31" s="34"/>
      <c r="D31" s="34"/>
      <c r="E31" s="34"/>
      <c r="F31" s="34"/>
      <c r="G31" s="37"/>
      <c r="H31" s="34"/>
      <c r="I31" s="34"/>
      <c r="J31" s="34"/>
      <c r="K31" s="34"/>
    </row>
    <row r="32" spans="2:13" s="84" customFormat="1" ht="16.5" x14ac:dyDescent="0.3">
      <c r="B32" s="92" t="s">
        <v>1088</v>
      </c>
      <c r="C32" s="84" t="s">
        <v>258</v>
      </c>
      <c r="D32" s="84" t="s">
        <v>399</v>
      </c>
      <c r="G32" s="85"/>
      <c r="K32" s="185" t="s">
        <v>421</v>
      </c>
    </row>
    <row r="33" spans="2:13" ht="16.5" x14ac:dyDescent="0.3">
      <c r="B33" s="92" t="s">
        <v>1088</v>
      </c>
      <c r="C33" s="674" t="s">
        <v>0</v>
      </c>
      <c r="D33" s="674"/>
      <c r="E33" s="675"/>
      <c r="F33" s="675"/>
      <c r="G33" s="56" t="s">
        <v>643</v>
      </c>
      <c r="H33" s="56">
        <v>2021</v>
      </c>
      <c r="I33" s="56">
        <v>2022</v>
      </c>
      <c r="J33" s="56">
        <v>2023</v>
      </c>
      <c r="K33" s="57" t="s">
        <v>1</v>
      </c>
    </row>
    <row r="34" spans="2:13" ht="16.5" x14ac:dyDescent="0.3">
      <c r="B34" s="92" t="s">
        <v>1088</v>
      </c>
      <c r="C34" s="535" t="s">
        <v>241</v>
      </c>
      <c r="D34" s="535"/>
      <c r="E34" s="535"/>
      <c r="F34" s="536"/>
      <c r="G34" s="40" t="s">
        <v>114</v>
      </c>
      <c r="H34" s="177" t="s">
        <v>182</v>
      </c>
      <c r="I34" s="177" t="s">
        <v>182</v>
      </c>
      <c r="J34" s="178">
        <v>1</v>
      </c>
      <c r="K34" s="42"/>
      <c r="M34" s="350" t="s">
        <v>494</v>
      </c>
    </row>
    <row r="35" spans="2:13" ht="16.5" x14ac:dyDescent="0.3">
      <c r="B35" s="92" t="s">
        <v>1088</v>
      </c>
      <c r="C35" s="541" t="s">
        <v>240</v>
      </c>
      <c r="D35" s="541"/>
      <c r="E35" s="541"/>
      <c r="F35" s="539"/>
      <c r="G35" s="45" t="s">
        <v>95</v>
      </c>
      <c r="H35" s="184" t="s">
        <v>182</v>
      </c>
      <c r="I35" s="184" t="s">
        <v>182</v>
      </c>
      <c r="J35" s="179">
        <v>0</v>
      </c>
      <c r="K35" s="47"/>
      <c r="M35" s="350" t="s">
        <v>494</v>
      </c>
    </row>
    <row r="36" spans="2:13" ht="16.5" x14ac:dyDescent="0.3">
      <c r="B36" s="92" t="s">
        <v>1088</v>
      </c>
      <c r="C36" s="34"/>
      <c r="D36" s="34"/>
      <c r="E36" s="34"/>
      <c r="F36" s="34"/>
      <c r="G36" s="37"/>
      <c r="H36" s="188"/>
      <c r="I36" s="188"/>
      <c r="J36" s="189"/>
      <c r="K36" s="34"/>
    </row>
    <row r="37" spans="2:13" ht="16.5" x14ac:dyDescent="0.3">
      <c r="B37" s="92" t="s">
        <v>1088</v>
      </c>
      <c r="C37" s="34"/>
      <c r="D37" s="34"/>
      <c r="E37" s="34"/>
      <c r="F37" s="34"/>
      <c r="G37" s="37"/>
      <c r="H37" s="34"/>
      <c r="I37" s="34"/>
      <c r="J37" s="34"/>
      <c r="K37" s="34"/>
    </row>
    <row r="38" spans="2:13" ht="16.5" hidden="1" x14ac:dyDescent="0.3">
      <c r="B38" s="92" t="s">
        <v>1199</v>
      </c>
      <c r="C38" s="34"/>
      <c r="D38" s="34"/>
      <c r="E38" s="34"/>
      <c r="F38" s="34"/>
      <c r="G38" s="37"/>
      <c r="H38" s="34"/>
      <c r="I38" s="34"/>
      <c r="J38" s="34"/>
      <c r="K38" s="34"/>
    </row>
  </sheetData>
  <autoFilter ref="A10:XFC10" xr:uid="{625848B5-828B-4E97-9742-C758CD190037}">
    <filterColumn colId="2" showButton="0"/>
    <filterColumn colId="3" showButton="0"/>
    <filterColumn colId="4" showButton="0"/>
  </autoFilter>
  <mergeCells count="24">
    <mergeCell ref="C19:F19"/>
    <mergeCell ref="B2:K2"/>
    <mergeCell ref="B5:K5"/>
    <mergeCell ref="B6:D6"/>
    <mergeCell ref="B7:D7"/>
    <mergeCell ref="C10:F10"/>
    <mergeCell ref="C11:F11"/>
    <mergeCell ref="C12:F12"/>
    <mergeCell ref="C13:F13"/>
    <mergeCell ref="C14:F14"/>
    <mergeCell ref="C15:F15"/>
    <mergeCell ref="C18:F18"/>
    <mergeCell ref="C35:F35"/>
    <mergeCell ref="C20:F20"/>
    <mergeCell ref="C21:F21"/>
    <mergeCell ref="C22:F22"/>
    <mergeCell ref="C23:F23"/>
    <mergeCell ref="C24:F24"/>
    <mergeCell ref="C27:F27"/>
    <mergeCell ref="C28:F28"/>
    <mergeCell ref="C29:F29"/>
    <mergeCell ref="C30:F30"/>
    <mergeCell ref="C33:F33"/>
    <mergeCell ref="C34:F34"/>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38A2-B53C-47A9-A0FD-AAB832725D55}">
  <sheetPr>
    <tabColor theme="3"/>
  </sheetPr>
  <dimension ref="B1:T65"/>
  <sheetViews>
    <sheetView workbookViewId="0">
      <selection activeCell="L34" sqref="L34"/>
    </sheetView>
  </sheetViews>
  <sheetFormatPr defaultRowHeight="16.5" x14ac:dyDescent="0.3"/>
  <cols>
    <col min="1" max="1" width="3" customWidth="1"/>
    <col min="2" max="2" width="20.625" customWidth="1"/>
    <col min="5" max="5" width="16.375" customWidth="1"/>
    <col min="6" max="6" width="21.125" customWidth="1"/>
    <col min="7" max="7" width="12.75" style="1" customWidth="1"/>
    <col min="8" max="8" width="47" style="1" bestFit="1" customWidth="1"/>
    <col min="9" max="20" width="22.25" customWidth="1"/>
  </cols>
  <sheetData>
    <row r="1" spans="2:20" ht="17.25" thickBot="1" x14ac:dyDescent="0.35"/>
    <row r="2" spans="2:20" s="355" customFormat="1" ht="17.25" x14ac:dyDescent="0.3">
      <c r="B2" s="727" t="s">
        <v>0</v>
      </c>
      <c r="C2" s="727"/>
      <c r="D2" s="727"/>
      <c r="E2" s="727"/>
      <c r="F2" s="728"/>
      <c r="G2" s="352" t="s">
        <v>643</v>
      </c>
      <c r="H2" s="450" t="s">
        <v>570</v>
      </c>
      <c r="I2" s="453" t="s">
        <v>608</v>
      </c>
      <c r="J2" s="353" t="s">
        <v>571</v>
      </c>
      <c r="K2" s="354" t="s">
        <v>572</v>
      </c>
      <c r="L2" s="354" t="s">
        <v>573</v>
      </c>
      <c r="M2" s="354" t="s">
        <v>574</v>
      </c>
      <c r="N2" s="354" t="s">
        <v>575</v>
      </c>
      <c r="O2" s="354" t="s">
        <v>576</v>
      </c>
      <c r="P2" s="354" t="s">
        <v>577</v>
      </c>
      <c r="Q2" s="354" t="s">
        <v>578</v>
      </c>
      <c r="R2" s="354" t="s">
        <v>579</v>
      </c>
      <c r="S2" s="354" t="s">
        <v>580</v>
      </c>
      <c r="T2" s="354" t="s">
        <v>581</v>
      </c>
    </row>
    <row r="3" spans="2:20" x14ac:dyDescent="0.3">
      <c r="B3" s="711" t="s">
        <v>582</v>
      </c>
      <c r="C3" s="662" t="s">
        <v>80</v>
      </c>
      <c r="D3" s="662"/>
      <c r="E3" s="662"/>
      <c r="F3" s="715"/>
      <c r="G3" s="356" t="s">
        <v>81</v>
      </c>
      <c r="H3" s="690" t="s">
        <v>583</v>
      </c>
      <c r="I3" s="454">
        <f>SUM(J3:T3)</f>
        <v>717.24868300000003</v>
      </c>
      <c r="J3" s="430">
        <v>12.028133</v>
      </c>
      <c r="K3" s="357">
        <v>12.69</v>
      </c>
      <c r="L3" s="357">
        <v>7.4980400000000005</v>
      </c>
      <c r="M3" s="357">
        <v>376.71699999999998</v>
      </c>
      <c r="N3" s="357">
        <v>250.88</v>
      </c>
      <c r="O3" s="357">
        <v>45.084510000000002</v>
      </c>
      <c r="P3" s="357">
        <v>11.934999999999999</v>
      </c>
      <c r="Q3" s="357">
        <v>0.41599999999999998</v>
      </c>
      <c r="R3" s="357">
        <v>0</v>
      </c>
      <c r="S3" s="357">
        <v>0</v>
      </c>
      <c r="T3" s="358">
        <v>0</v>
      </c>
    </row>
    <row r="4" spans="2:20" x14ac:dyDescent="0.3">
      <c r="B4" s="712"/>
      <c r="C4" s="562" t="s">
        <v>82</v>
      </c>
      <c r="D4" s="562"/>
      <c r="E4" s="562"/>
      <c r="F4" s="559"/>
      <c r="G4" s="359" t="s">
        <v>89</v>
      </c>
      <c r="H4" s="691"/>
      <c r="I4" s="455">
        <f t="shared" ref="I4:I17" si="0">SUM(J4:T4)</f>
        <v>574.66175700000008</v>
      </c>
      <c r="J4" s="431">
        <v>19.264887000000002</v>
      </c>
      <c r="K4" s="97">
        <v>21.39</v>
      </c>
      <c r="L4" s="97">
        <v>1.1359700000000001</v>
      </c>
      <c r="M4" s="97">
        <v>212.65600000000001</v>
      </c>
      <c r="N4" s="97">
        <v>298.98</v>
      </c>
      <c r="O4" s="429">
        <v>21.2349</v>
      </c>
      <c r="P4" s="97">
        <v>0</v>
      </c>
      <c r="Q4" s="97">
        <v>0</v>
      </c>
      <c r="R4" s="97">
        <v>0</v>
      </c>
      <c r="S4" s="97">
        <v>0</v>
      </c>
      <c r="T4" s="360">
        <v>0</v>
      </c>
    </row>
    <row r="5" spans="2:20" x14ac:dyDescent="0.3">
      <c r="B5" s="712"/>
      <c r="C5" s="562" t="s">
        <v>83</v>
      </c>
      <c r="D5" s="562"/>
      <c r="E5" s="562"/>
      <c r="F5" s="559"/>
      <c r="G5" s="359" t="s">
        <v>89</v>
      </c>
      <c r="H5" s="691"/>
      <c r="I5" s="455">
        <f t="shared" si="0"/>
        <v>26.44</v>
      </c>
      <c r="J5" s="431">
        <v>6.77</v>
      </c>
      <c r="K5" s="97">
        <v>18.260000000000002</v>
      </c>
      <c r="L5" s="97">
        <v>1.4100000000000001</v>
      </c>
      <c r="M5" s="97">
        <v>0</v>
      </c>
      <c r="N5" s="97">
        <v>0</v>
      </c>
      <c r="O5" s="97">
        <v>0</v>
      </c>
      <c r="P5" s="97">
        <v>0</v>
      </c>
      <c r="Q5" s="97">
        <v>0</v>
      </c>
      <c r="R5" s="97">
        <v>0</v>
      </c>
      <c r="S5" s="97">
        <v>0</v>
      </c>
      <c r="T5" s="360">
        <v>0</v>
      </c>
    </row>
    <row r="6" spans="2:20" x14ac:dyDescent="0.3">
      <c r="B6" s="712"/>
      <c r="C6" s="562" t="s">
        <v>84</v>
      </c>
      <c r="D6" s="562"/>
      <c r="E6" s="562"/>
      <c r="F6" s="559"/>
      <c r="G6" s="359" t="s">
        <v>89</v>
      </c>
      <c r="H6" s="691"/>
      <c r="I6" s="455">
        <f t="shared" si="0"/>
        <v>24.747599999999998</v>
      </c>
      <c r="J6" s="431">
        <v>3.89</v>
      </c>
      <c r="K6" s="97">
        <v>15.259999999999998</v>
      </c>
      <c r="L6" s="97">
        <v>0</v>
      </c>
      <c r="M6" s="97">
        <v>0</v>
      </c>
      <c r="N6" s="97">
        <v>0</v>
      </c>
      <c r="O6" s="429">
        <v>5.5975999999999999</v>
      </c>
      <c r="P6" s="97">
        <v>0</v>
      </c>
      <c r="Q6" s="97">
        <v>0</v>
      </c>
      <c r="R6" s="97">
        <v>0</v>
      </c>
      <c r="S6" s="97">
        <v>0</v>
      </c>
      <c r="T6" s="360">
        <v>0</v>
      </c>
    </row>
    <row r="7" spans="2:20" x14ac:dyDescent="0.3">
      <c r="B7" s="723"/>
      <c r="C7" s="540" t="s">
        <v>85</v>
      </c>
      <c r="D7" s="540"/>
      <c r="E7" s="540"/>
      <c r="F7" s="561"/>
      <c r="G7" s="361" t="s">
        <v>89</v>
      </c>
      <c r="H7" s="692"/>
      <c r="I7" s="456">
        <f t="shared" si="0"/>
        <v>54.036701999999998</v>
      </c>
      <c r="J7" s="432">
        <v>4.1399520000000001</v>
      </c>
      <c r="K7" s="98">
        <v>4.0200000000000005</v>
      </c>
      <c r="L7" s="98">
        <v>0.23041</v>
      </c>
      <c r="M7" s="98">
        <v>10.874000000000001</v>
      </c>
      <c r="N7" s="98">
        <v>30.88</v>
      </c>
      <c r="O7" s="444">
        <v>3.0503399999999998</v>
      </c>
      <c r="P7" s="98">
        <v>0.82900000000000007</v>
      </c>
      <c r="Q7" s="98">
        <v>1.2999999999999999E-2</v>
      </c>
      <c r="R7" s="98">
        <v>0</v>
      </c>
      <c r="S7" s="98">
        <v>0</v>
      </c>
      <c r="T7" s="362">
        <v>0</v>
      </c>
    </row>
    <row r="8" spans="2:20" x14ac:dyDescent="0.3">
      <c r="B8" s="711" t="s">
        <v>584</v>
      </c>
      <c r="C8" s="662" t="s">
        <v>86</v>
      </c>
      <c r="D8" s="662"/>
      <c r="E8" s="662"/>
      <c r="F8" s="715"/>
      <c r="G8" s="356" t="s">
        <v>89</v>
      </c>
      <c r="H8" s="690" t="s">
        <v>583</v>
      </c>
      <c r="I8" s="518" t="s">
        <v>182</v>
      </c>
      <c r="J8" s="430">
        <v>32.090000000000003</v>
      </c>
      <c r="K8" s="357" t="s">
        <v>217</v>
      </c>
      <c r="L8" s="357" t="s">
        <v>182</v>
      </c>
      <c r="M8" s="357" t="s">
        <v>182</v>
      </c>
      <c r="N8" s="357" t="s">
        <v>182</v>
      </c>
      <c r="O8" s="357" t="s">
        <v>182</v>
      </c>
      <c r="P8" s="357" t="s">
        <v>182</v>
      </c>
      <c r="Q8" s="357" t="s">
        <v>182</v>
      </c>
      <c r="R8" s="357" t="s">
        <v>182</v>
      </c>
      <c r="S8" s="357">
        <v>0</v>
      </c>
      <c r="T8" s="358">
        <v>0</v>
      </c>
    </row>
    <row r="9" spans="2:20" x14ac:dyDescent="0.3">
      <c r="B9" s="712"/>
      <c r="C9" s="562" t="s">
        <v>87</v>
      </c>
      <c r="D9" s="562"/>
      <c r="E9" s="562"/>
      <c r="F9" s="559"/>
      <c r="G9" s="359" t="s">
        <v>89</v>
      </c>
      <c r="H9" s="691"/>
      <c r="I9" s="455">
        <f t="shared" si="0"/>
        <v>127.77215770699999</v>
      </c>
      <c r="J9" s="431">
        <v>45.06</v>
      </c>
      <c r="K9" s="97">
        <v>32.115690199999996</v>
      </c>
      <c r="L9" s="97">
        <v>1.18</v>
      </c>
      <c r="M9" s="97">
        <v>0</v>
      </c>
      <c r="N9" s="97">
        <v>1.36</v>
      </c>
      <c r="O9" s="97">
        <v>40.028237507</v>
      </c>
      <c r="P9" s="97">
        <v>8</v>
      </c>
      <c r="Q9" s="97">
        <v>2.8230000000000002E-2</v>
      </c>
      <c r="R9" s="97">
        <v>0</v>
      </c>
      <c r="S9" s="97">
        <v>0</v>
      </c>
      <c r="T9" s="360">
        <v>0</v>
      </c>
    </row>
    <row r="10" spans="2:20" x14ac:dyDescent="0.3">
      <c r="B10" s="712"/>
      <c r="C10" s="562" t="s">
        <v>88</v>
      </c>
      <c r="D10" s="562"/>
      <c r="E10" s="562"/>
      <c r="F10" s="559"/>
      <c r="G10" s="359" t="s">
        <v>89</v>
      </c>
      <c r="H10" s="691"/>
      <c r="I10" s="455">
        <f t="shared" si="0"/>
        <v>127.12622359999999</v>
      </c>
      <c r="J10" s="431">
        <v>28.05</v>
      </c>
      <c r="K10" s="97">
        <v>5.5975422999999997</v>
      </c>
      <c r="L10" s="97">
        <v>1.9100000000000001</v>
      </c>
      <c r="M10" s="97">
        <v>0</v>
      </c>
      <c r="N10" s="97">
        <v>19.55</v>
      </c>
      <c r="O10" s="97">
        <v>50.964021299999999</v>
      </c>
      <c r="P10" s="97">
        <v>21</v>
      </c>
      <c r="Q10" s="97">
        <v>5.466E-2</v>
      </c>
      <c r="R10" s="97">
        <v>0</v>
      </c>
      <c r="S10" s="97">
        <v>0</v>
      </c>
      <c r="T10" s="360">
        <v>0</v>
      </c>
    </row>
    <row r="11" spans="2:20" x14ac:dyDescent="0.3">
      <c r="B11" s="712"/>
      <c r="C11" s="562" t="s">
        <v>90</v>
      </c>
      <c r="D11" s="562"/>
      <c r="E11" s="562"/>
      <c r="F11" s="559"/>
      <c r="G11" s="359" t="s">
        <v>89</v>
      </c>
      <c r="H11" s="691"/>
      <c r="I11" s="455">
        <f t="shared" si="0"/>
        <v>205.87343719999996</v>
      </c>
      <c r="J11" s="431">
        <v>40.93</v>
      </c>
      <c r="K11" s="97">
        <v>19.444274499999999</v>
      </c>
      <c r="L11" s="97">
        <v>5.27</v>
      </c>
      <c r="M11" s="97">
        <v>0</v>
      </c>
      <c r="N11" s="97">
        <v>4.3499999999999996</v>
      </c>
      <c r="O11" s="97">
        <v>107.82127269999999</v>
      </c>
      <c r="P11" s="97">
        <v>28</v>
      </c>
      <c r="Q11" s="97">
        <v>5.7889999999999997E-2</v>
      </c>
      <c r="R11" s="97">
        <v>0</v>
      </c>
      <c r="S11" s="97">
        <v>0</v>
      </c>
      <c r="T11" s="360">
        <v>0</v>
      </c>
    </row>
    <row r="12" spans="2:20" x14ac:dyDescent="0.3">
      <c r="B12" s="712"/>
      <c r="C12" s="562" t="s">
        <v>91</v>
      </c>
      <c r="D12" s="562"/>
      <c r="E12" s="562"/>
      <c r="F12" s="559"/>
      <c r="G12" s="359" t="s">
        <v>89</v>
      </c>
      <c r="H12" s="691"/>
      <c r="I12" s="455">
        <f t="shared" si="0"/>
        <v>121.262423</v>
      </c>
      <c r="J12" s="431">
        <v>2.2599999999999998</v>
      </c>
      <c r="K12" s="97">
        <v>4.44822936</v>
      </c>
      <c r="L12" s="97">
        <v>6.24</v>
      </c>
      <c r="M12" s="97">
        <v>0</v>
      </c>
      <c r="N12" s="97">
        <v>4.43</v>
      </c>
      <c r="O12" s="97">
        <v>75.878433639999997</v>
      </c>
      <c r="P12" s="97">
        <v>28</v>
      </c>
      <c r="Q12" s="97">
        <v>5.7600000000000004E-3</v>
      </c>
      <c r="R12" s="97">
        <v>0</v>
      </c>
      <c r="S12" s="97">
        <v>0</v>
      </c>
      <c r="T12" s="360">
        <v>0</v>
      </c>
    </row>
    <row r="13" spans="2:20" x14ac:dyDescent="0.3">
      <c r="B13" s="723"/>
      <c r="C13" s="540" t="s">
        <v>92</v>
      </c>
      <c r="D13" s="540"/>
      <c r="E13" s="540"/>
      <c r="F13" s="561"/>
      <c r="G13" s="361" t="s">
        <v>89</v>
      </c>
      <c r="H13" s="692"/>
      <c r="I13" s="456">
        <f t="shared" si="0"/>
        <v>10.624198645</v>
      </c>
      <c r="J13" s="432">
        <v>1.63</v>
      </c>
      <c r="K13" s="98">
        <v>0.30845184000000003</v>
      </c>
      <c r="L13" s="98">
        <v>1.3900000000000001</v>
      </c>
      <c r="M13" s="98">
        <v>0</v>
      </c>
      <c r="N13" s="98">
        <v>0.86</v>
      </c>
      <c r="O13" s="98">
        <v>0.434736805</v>
      </c>
      <c r="P13" s="98">
        <v>6</v>
      </c>
      <c r="Q13" s="98">
        <v>1.01E-3</v>
      </c>
      <c r="R13" s="98">
        <v>0</v>
      </c>
      <c r="S13" s="98">
        <v>0</v>
      </c>
      <c r="T13" s="362">
        <v>0</v>
      </c>
    </row>
    <row r="14" spans="2:20" x14ac:dyDescent="0.3">
      <c r="B14" s="711" t="s">
        <v>585</v>
      </c>
      <c r="C14" s="662" t="s">
        <v>93</v>
      </c>
      <c r="D14" s="662"/>
      <c r="E14" s="662"/>
      <c r="F14" s="715"/>
      <c r="G14" s="356" t="s">
        <v>89</v>
      </c>
      <c r="H14" s="690" t="s">
        <v>583</v>
      </c>
      <c r="I14" s="457">
        <f t="shared" si="0"/>
        <v>55.518300000000004</v>
      </c>
      <c r="J14" s="433">
        <v>6.9509999999999996</v>
      </c>
      <c r="K14" s="363">
        <v>0</v>
      </c>
      <c r="L14" s="436">
        <v>5.532</v>
      </c>
      <c r="M14" s="363">
        <v>0.01</v>
      </c>
      <c r="N14" s="363">
        <v>1.2E-2</v>
      </c>
      <c r="O14" s="363">
        <v>11.076000000000001</v>
      </c>
      <c r="P14" s="363">
        <v>0</v>
      </c>
      <c r="Q14" s="363" t="s">
        <v>182</v>
      </c>
      <c r="R14" s="363">
        <v>3.2300000000000002E-2</v>
      </c>
      <c r="S14" s="363">
        <v>31.905000000000001</v>
      </c>
      <c r="T14" s="364" t="s">
        <v>182</v>
      </c>
    </row>
    <row r="15" spans="2:20" x14ac:dyDescent="0.3">
      <c r="B15" s="712"/>
      <c r="C15" s="562" t="s">
        <v>251</v>
      </c>
      <c r="D15" s="562"/>
      <c r="E15" s="562"/>
      <c r="F15" s="559"/>
      <c r="G15" s="359" t="s">
        <v>89</v>
      </c>
      <c r="H15" s="691"/>
      <c r="I15" s="458">
        <f t="shared" si="0"/>
        <v>1637448.9399499998</v>
      </c>
      <c r="J15" s="365">
        <v>312960.74699999997</v>
      </c>
      <c r="K15" s="366">
        <v>126095.97089</v>
      </c>
      <c r="L15" s="437">
        <v>16240.41</v>
      </c>
      <c r="M15" s="366">
        <v>859.24</v>
      </c>
      <c r="N15" s="366">
        <v>944.27</v>
      </c>
      <c r="O15" s="366">
        <v>510196.14646000002</v>
      </c>
      <c r="P15" s="366">
        <v>669982</v>
      </c>
      <c r="Q15" s="366" t="s">
        <v>182</v>
      </c>
      <c r="R15" s="366">
        <v>149.29</v>
      </c>
      <c r="S15" s="366">
        <v>20.865600000000001</v>
      </c>
      <c r="T15" s="367">
        <v>0</v>
      </c>
    </row>
    <row r="16" spans="2:20" x14ac:dyDescent="0.3">
      <c r="B16" s="712"/>
      <c r="C16" s="570" t="s">
        <v>94</v>
      </c>
      <c r="D16" s="570"/>
      <c r="E16" s="562" t="s">
        <v>96</v>
      </c>
      <c r="F16" s="559"/>
      <c r="G16" s="359" t="s">
        <v>95</v>
      </c>
      <c r="H16" s="691"/>
      <c r="I16" s="459">
        <f t="shared" si="0"/>
        <v>7</v>
      </c>
      <c r="J16" s="368">
        <v>1</v>
      </c>
      <c r="K16" s="446">
        <v>1</v>
      </c>
      <c r="L16" s="438">
        <v>1</v>
      </c>
      <c r="M16" s="65">
        <v>1</v>
      </c>
      <c r="N16" s="65">
        <v>1</v>
      </c>
      <c r="O16" s="65">
        <v>1</v>
      </c>
      <c r="P16" s="65">
        <v>1</v>
      </c>
      <c r="Q16" s="65" t="s">
        <v>182</v>
      </c>
      <c r="R16" s="65">
        <v>0</v>
      </c>
      <c r="S16" s="65">
        <v>0</v>
      </c>
      <c r="T16" s="367">
        <v>0</v>
      </c>
    </row>
    <row r="17" spans="2:20" x14ac:dyDescent="0.3">
      <c r="B17" s="723"/>
      <c r="C17" s="573"/>
      <c r="D17" s="573"/>
      <c r="E17" s="540" t="s">
        <v>97</v>
      </c>
      <c r="F17" s="561"/>
      <c r="G17" s="361" t="s">
        <v>95</v>
      </c>
      <c r="H17" s="692"/>
      <c r="I17" s="460">
        <f t="shared" si="0"/>
        <v>47</v>
      </c>
      <c r="J17" s="369">
        <v>8</v>
      </c>
      <c r="K17" s="67">
        <v>2</v>
      </c>
      <c r="L17" s="67">
        <v>3</v>
      </c>
      <c r="M17" s="67">
        <v>12</v>
      </c>
      <c r="N17" s="67">
        <v>12</v>
      </c>
      <c r="O17" s="67">
        <v>1</v>
      </c>
      <c r="P17" s="67">
        <v>9</v>
      </c>
      <c r="Q17" s="67" t="s">
        <v>182</v>
      </c>
      <c r="R17" s="67">
        <v>0</v>
      </c>
      <c r="S17" s="67">
        <v>0</v>
      </c>
      <c r="T17" s="370">
        <v>0</v>
      </c>
    </row>
    <row r="18" spans="2:20" x14ac:dyDescent="0.3">
      <c r="B18" s="711" t="s">
        <v>586</v>
      </c>
      <c r="C18" s="726" t="s">
        <v>98</v>
      </c>
      <c r="D18" s="726"/>
      <c r="E18" s="662" t="s">
        <v>99</v>
      </c>
      <c r="F18" s="715"/>
      <c r="G18" s="356" t="s">
        <v>89</v>
      </c>
      <c r="H18" s="690" t="s">
        <v>583</v>
      </c>
      <c r="I18" s="461">
        <f>SUM(J18:T18,본사!J163)</f>
        <v>127117.844</v>
      </c>
      <c r="J18" s="371">
        <f t="shared" ref="J18:T19" si="1">J25+J32</f>
        <v>2340.8500000000004</v>
      </c>
      <c r="K18" s="372">
        <f t="shared" si="1"/>
        <v>957.07000000000016</v>
      </c>
      <c r="L18" s="439">
        <f t="shared" si="1"/>
        <v>11421.249999999998</v>
      </c>
      <c r="M18" s="372">
        <f t="shared" si="1"/>
        <v>8735.3700000000008</v>
      </c>
      <c r="N18" s="372">
        <f t="shared" si="1"/>
        <v>91221.67</v>
      </c>
      <c r="O18" s="372">
        <f t="shared" si="1"/>
        <v>3482.3</v>
      </c>
      <c r="P18" s="372">
        <f t="shared" si="1"/>
        <v>8060.9390000000003</v>
      </c>
      <c r="Q18" s="372">
        <f t="shared" si="1"/>
        <v>123.99000000000001</v>
      </c>
      <c r="R18" s="372">
        <f t="shared" si="1"/>
        <v>37.770000000000003</v>
      </c>
      <c r="S18" s="372">
        <f t="shared" si="1"/>
        <v>16.93</v>
      </c>
      <c r="T18" s="364">
        <f t="shared" si="1"/>
        <v>688.74</v>
      </c>
    </row>
    <row r="19" spans="2:20" x14ac:dyDescent="0.3">
      <c r="B19" s="712"/>
      <c r="C19" s="570"/>
      <c r="D19" s="570"/>
      <c r="E19" s="562" t="s">
        <v>100</v>
      </c>
      <c r="F19" s="559"/>
      <c r="G19" s="359" t="s">
        <v>89</v>
      </c>
      <c r="H19" s="691"/>
      <c r="I19" s="459">
        <f>SUM(J19:T19,본사!J164)</f>
        <v>111703.70899999999</v>
      </c>
      <c r="J19" s="368">
        <f t="shared" si="1"/>
        <v>1517.38</v>
      </c>
      <c r="K19" s="65">
        <f t="shared" si="1"/>
        <v>615.79999999999995</v>
      </c>
      <c r="L19" s="440">
        <f t="shared" si="1"/>
        <v>417.51</v>
      </c>
      <c r="M19" s="65">
        <f t="shared" si="1"/>
        <v>8168.38</v>
      </c>
      <c r="N19" s="65">
        <f t="shared" si="1"/>
        <v>89900.73</v>
      </c>
      <c r="O19" s="65">
        <f t="shared" si="1"/>
        <v>3121.69</v>
      </c>
      <c r="P19" s="65">
        <f t="shared" si="1"/>
        <v>7279.9890000000005</v>
      </c>
      <c r="Q19" s="65">
        <f t="shared" si="1"/>
        <v>0</v>
      </c>
      <c r="R19" s="65">
        <f t="shared" si="1"/>
        <v>9.86</v>
      </c>
      <c r="S19" s="65">
        <f t="shared" si="1"/>
        <v>0</v>
      </c>
      <c r="T19" s="367">
        <f t="shared" si="1"/>
        <v>672.37</v>
      </c>
    </row>
    <row r="20" spans="2:20" x14ac:dyDescent="0.3">
      <c r="B20" s="712"/>
      <c r="C20" s="570"/>
      <c r="D20" s="570"/>
      <c r="E20" s="562" t="s">
        <v>101</v>
      </c>
      <c r="F20" s="559"/>
      <c r="G20" s="359" t="s">
        <v>33</v>
      </c>
      <c r="H20" s="691"/>
      <c r="I20" s="462">
        <f>I19/I18*100</f>
        <v>87.874137481438083</v>
      </c>
      <c r="J20" s="368"/>
      <c r="K20" s="65"/>
      <c r="L20" s="440"/>
      <c r="M20" s="65"/>
      <c r="N20" s="65"/>
      <c r="O20" s="65"/>
      <c r="P20" s="65"/>
      <c r="Q20" s="65"/>
      <c r="R20" s="65"/>
      <c r="S20" s="65"/>
      <c r="T20" s="367"/>
    </row>
    <row r="21" spans="2:20" x14ac:dyDescent="0.3">
      <c r="B21" s="712"/>
      <c r="C21" s="570"/>
      <c r="D21" s="570"/>
      <c r="E21" s="571" t="s">
        <v>102</v>
      </c>
      <c r="F21" s="42" t="s">
        <v>13</v>
      </c>
      <c r="G21" s="359" t="s">
        <v>89</v>
      </c>
      <c r="H21" s="691"/>
      <c r="I21" s="459">
        <f>SUM(J21:T21,본사!J166)</f>
        <v>15414.135</v>
      </c>
      <c r="J21" s="368">
        <f t="shared" ref="J21:T21" si="2">SUM(J22:J24)</f>
        <v>823.47</v>
      </c>
      <c r="K21" s="65">
        <f t="shared" si="2"/>
        <v>341.2700000000001</v>
      </c>
      <c r="L21" s="440">
        <f t="shared" si="2"/>
        <v>11003.739999999998</v>
      </c>
      <c r="M21" s="65">
        <f t="shared" si="2"/>
        <v>566.99</v>
      </c>
      <c r="N21" s="65">
        <f t="shared" si="2"/>
        <v>1320.94</v>
      </c>
      <c r="O21" s="65">
        <f t="shared" si="2"/>
        <v>360.61</v>
      </c>
      <c r="P21" s="65">
        <f t="shared" si="2"/>
        <v>780.94999999999993</v>
      </c>
      <c r="Q21" s="65">
        <f t="shared" si="2"/>
        <v>123.99000000000001</v>
      </c>
      <c r="R21" s="65">
        <f t="shared" si="2"/>
        <v>27.91</v>
      </c>
      <c r="S21" s="65">
        <f t="shared" si="2"/>
        <v>16.93</v>
      </c>
      <c r="T21" s="367">
        <f t="shared" si="2"/>
        <v>16.37</v>
      </c>
    </row>
    <row r="22" spans="2:20" x14ac:dyDescent="0.3">
      <c r="B22" s="712"/>
      <c r="C22" s="570"/>
      <c r="D22" s="570"/>
      <c r="E22" s="571"/>
      <c r="F22" s="42" t="s">
        <v>103</v>
      </c>
      <c r="G22" s="359" t="s">
        <v>89</v>
      </c>
      <c r="H22" s="691"/>
      <c r="I22" s="459">
        <f>SUM(J22:T22,본사!J167)</f>
        <v>11810.994999999999</v>
      </c>
      <c r="J22" s="368">
        <f t="shared" ref="J22:T24" si="3">J29+J36</f>
        <v>224.9</v>
      </c>
      <c r="K22" s="65">
        <f t="shared" si="3"/>
        <v>75.09</v>
      </c>
      <c r="L22" s="440">
        <f t="shared" si="3"/>
        <v>10479.699999999999</v>
      </c>
      <c r="M22" s="65">
        <f t="shared" si="3"/>
        <v>42.400000000000006</v>
      </c>
      <c r="N22" s="65">
        <f t="shared" si="3"/>
        <v>71.06</v>
      </c>
      <c r="O22" s="65">
        <f t="shared" si="3"/>
        <v>70.069999999999993</v>
      </c>
      <c r="P22" s="65">
        <f t="shared" si="3"/>
        <v>652.28</v>
      </c>
      <c r="Q22" s="65">
        <f t="shared" si="3"/>
        <v>123.46000000000001</v>
      </c>
      <c r="R22" s="65">
        <f t="shared" si="3"/>
        <v>7.77</v>
      </c>
      <c r="S22" s="65">
        <f t="shared" si="3"/>
        <v>16.93</v>
      </c>
      <c r="T22" s="367">
        <f t="shared" si="3"/>
        <v>16.37</v>
      </c>
    </row>
    <row r="23" spans="2:20" x14ac:dyDescent="0.3">
      <c r="B23" s="712"/>
      <c r="C23" s="570"/>
      <c r="D23" s="570"/>
      <c r="E23" s="571"/>
      <c r="F23" s="42" t="s">
        <v>104</v>
      </c>
      <c r="G23" s="359" t="s">
        <v>89</v>
      </c>
      <c r="H23" s="691"/>
      <c r="I23" s="459">
        <f>SUM(J23:T23,본사!J168)</f>
        <v>3392.8700000000003</v>
      </c>
      <c r="J23" s="368">
        <f t="shared" si="3"/>
        <v>598.57000000000005</v>
      </c>
      <c r="K23" s="65">
        <f t="shared" si="3"/>
        <v>266.18000000000006</v>
      </c>
      <c r="L23" s="440">
        <f t="shared" si="3"/>
        <v>523.98</v>
      </c>
      <c r="M23" s="65">
        <f t="shared" si="3"/>
        <v>524.59</v>
      </c>
      <c r="N23" s="65">
        <f t="shared" si="3"/>
        <v>1249.8800000000001</v>
      </c>
      <c r="O23" s="65">
        <f t="shared" si="3"/>
        <v>80.33</v>
      </c>
      <c r="P23" s="65">
        <f t="shared" si="3"/>
        <v>128.66999999999999</v>
      </c>
      <c r="Q23" s="65">
        <f t="shared" si="3"/>
        <v>0.53</v>
      </c>
      <c r="R23" s="65">
        <f t="shared" si="3"/>
        <v>20.14</v>
      </c>
      <c r="S23" s="65">
        <f t="shared" si="3"/>
        <v>0</v>
      </c>
      <c r="T23" s="367">
        <f t="shared" si="3"/>
        <v>0</v>
      </c>
    </row>
    <row r="24" spans="2:20" x14ac:dyDescent="0.3">
      <c r="B24" s="712"/>
      <c r="C24" s="570"/>
      <c r="D24" s="570"/>
      <c r="E24" s="571"/>
      <c r="F24" s="42" t="s">
        <v>56</v>
      </c>
      <c r="G24" s="359" t="s">
        <v>89</v>
      </c>
      <c r="H24" s="691"/>
      <c r="I24" s="459">
        <f>SUM(J24:T24,본사!J169)</f>
        <v>210.27</v>
      </c>
      <c r="J24" s="368">
        <f t="shared" si="3"/>
        <v>0</v>
      </c>
      <c r="K24" s="65">
        <f t="shared" si="3"/>
        <v>0</v>
      </c>
      <c r="L24" s="440">
        <f t="shared" si="3"/>
        <v>0.06</v>
      </c>
      <c r="M24" s="65">
        <f t="shared" si="3"/>
        <v>0</v>
      </c>
      <c r="N24" s="65">
        <f t="shared" si="3"/>
        <v>0</v>
      </c>
      <c r="O24" s="65">
        <f t="shared" si="3"/>
        <v>210.21</v>
      </c>
      <c r="P24" s="65">
        <f t="shared" si="3"/>
        <v>0</v>
      </c>
      <c r="Q24" s="65">
        <f t="shared" si="3"/>
        <v>0</v>
      </c>
      <c r="R24" s="65">
        <f t="shared" si="3"/>
        <v>0</v>
      </c>
      <c r="S24" s="65">
        <f t="shared" si="3"/>
        <v>0</v>
      </c>
      <c r="T24" s="367">
        <f t="shared" si="3"/>
        <v>0</v>
      </c>
    </row>
    <row r="25" spans="2:20" x14ac:dyDescent="0.3">
      <c r="B25" s="712"/>
      <c r="C25" s="571" t="s">
        <v>105</v>
      </c>
      <c r="D25" s="571"/>
      <c r="E25" s="562" t="s">
        <v>99</v>
      </c>
      <c r="F25" s="559"/>
      <c r="G25" s="359" t="s">
        <v>89</v>
      </c>
      <c r="H25" s="691"/>
      <c r="I25" s="459">
        <f>SUM(J25:T25,본사!J170)</f>
        <v>113495.05399999999</v>
      </c>
      <c r="J25" s="368">
        <f t="shared" ref="J25:T25" si="4">J26+J28</f>
        <v>1340.8200000000002</v>
      </c>
      <c r="K25" s="65">
        <f t="shared" si="4"/>
        <v>614.57000000000016</v>
      </c>
      <c r="L25" s="440">
        <f t="shared" si="4"/>
        <v>1099.99</v>
      </c>
      <c r="M25" s="65">
        <f t="shared" si="4"/>
        <v>8719.68</v>
      </c>
      <c r="N25" s="65">
        <f t="shared" si="4"/>
        <v>91203.819999999992</v>
      </c>
      <c r="O25" s="65">
        <f t="shared" si="4"/>
        <v>2508.84</v>
      </c>
      <c r="P25" s="65">
        <f t="shared" si="4"/>
        <v>7193.6990000000005</v>
      </c>
      <c r="Q25" s="65">
        <f t="shared" si="4"/>
        <v>48.010000000000005</v>
      </c>
      <c r="R25" s="65">
        <f t="shared" si="4"/>
        <v>28.990000000000002</v>
      </c>
      <c r="S25" s="65">
        <f t="shared" si="4"/>
        <v>16.93</v>
      </c>
      <c r="T25" s="367">
        <f t="shared" si="4"/>
        <v>688.74</v>
      </c>
    </row>
    <row r="26" spans="2:20" x14ac:dyDescent="0.3">
      <c r="B26" s="712"/>
      <c r="C26" s="571"/>
      <c r="D26" s="571"/>
      <c r="E26" s="562" t="s">
        <v>100</v>
      </c>
      <c r="F26" s="559"/>
      <c r="G26" s="359" t="s">
        <v>89</v>
      </c>
      <c r="H26" s="691"/>
      <c r="I26" s="462">
        <f>SUM(J26:T26,본사!J171)</f>
        <v>109124.04899999998</v>
      </c>
      <c r="J26" s="373">
        <v>555.69000000000005</v>
      </c>
      <c r="K26" s="70">
        <v>276.66000000000003</v>
      </c>
      <c r="L26" s="441">
        <v>53.53</v>
      </c>
      <c r="M26" s="70">
        <v>8162.68</v>
      </c>
      <c r="N26" s="70">
        <v>89900.73</v>
      </c>
      <c r="O26" s="70">
        <v>2428.5100000000002</v>
      </c>
      <c r="P26" s="70">
        <v>7065.0290000000005</v>
      </c>
      <c r="Q26" s="70">
        <v>0</v>
      </c>
      <c r="R26" s="70">
        <v>8.85</v>
      </c>
      <c r="S26" s="70">
        <v>0</v>
      </c>
      <c r="T26" s="374">
        <v>672.37</v>
      </c>
    </row>
    <row r="27" spans="2:20" x14ac:dyDescent="0.3">
      <c r="B27" s="712"/>
      <c r="C27" s="571"/>
      <c r="D27" s="571"/>
      <c r="E27" s="562" t="s">
        <v>101</v>
      </c>
      <c r="F27" s="559"/>
      <c r="G27" s="359" t="s">
        <v>154</v>
      </c>
      <c r="H27" s="691"/>
      <c r="I27" s="462">
        <f>I26/I25*100</f>
        <v>96.148726445823797</v>
      </c>
      <c r="J27" s="375"/>
      <c r="K27" s="376"/>
      <c r="L27" s="442"/>
      <c r="M27" s="376"/>
      <c r="N27" s="376"/>
      <c r="O27" s="376"/>
      <c r="P27" s="376"/>
      <c r="Q27" s="376"/>
      <c r="R27" s="376"/>
      <c r="S27" s="376"/>
      <c r="T27" s="377"/>
    </row>
    <row r="28" spans="2:20" x14ac:dyDescent="0.3">
      <c r="B28" s="712"/>
      <c r="C28" s="571"/>
      <c r="D28" s="571"/>
      <c r="E28" s="571" t="s">
        <v>587</v>
      </c>
      <c r="F28" s="42" t="s">
        <v>13</v>
      </c>
      <c r="G28" s="359" t="s">
        <v>89</v>
      </c>
      <c r="H28" s="691"/>
      <c r="I28" s="459">
        <f>SUM(J28:T28,본사!J173)</f>
        <v>4371.005000000001</v>
      </c>
      <c r="J28" s="368">
        <f t="shared" ref="J28:T28" si="5">SUM(J29:J31)</f>
        <v>785.13000000000011</v>
      </c>
      <c r="K28" s="65">
        <f t="shared" si="5"/>
        <v>337.91000000000008</v>
      </c>
      <c r="L28" s="440">
        <f t="shared" si="5"/>
        <v>1046.46</v>
      </c>
      <c r="M28" s="65">
        <f t="shared" si="5"/>
        <v>557</v>
      </c>
      <c r="N28" s="65">
        <f t="shared" si="5"/>
        <v>1303.0900000000001</v>
      </c>
      <c r="O28" s="65">
        <f t="shared" si="5"/>
        <v>80.33</v>
      </c>
      <c r="P28" s="65">
        <f t="shared" si="5"/>
        <v>128.66999999999999</v>
      </c>
      <c r="Q28" s="65">
        <f t="shared" si="5"/>
        <v>48.010000000000005</v>
      </c>
      <c r="R28" s="65">
        <f t="shared" si="5"/>
        <v>20.14</v>
      </c>
      <c r="S28" s="65">
        <f t="shared" si="5"/>
        <v>16.93</v>
      </c>
      <c r="T28" s="367">
        <f t="shared" si="5"/>
        <v>16.37</v>
      </c>
    </row>
    <row r="29" spans="2:20" x14ac:dyDescent="0.3">
      <c r="B29" s="712"/>
      <c r="C29" s="571"/>
      <c r="D29" s="571"/>
      <c r="E29" s="571"/>
      <c r="F29" s="42" t="s">
        <v>103</v>
      </c>
      <c r="G29" s="359" t="s">
        <v>89</v>
      </c>
      <c r="H29" s="691"/>
      <c r="I29" s="462">
        <f>SUM(J29:T29,본사!J174)</f>
        <v>978.13499999999999</v>
      </c>
      <c r="J29" s="373">
        <v>186.56</v>
      </c>
      <c r="K29" s="70">
        <v>71.73</v>
      </c>
      <c r="L29" s="441">
        <v>522.48</v>
      </c>
      <c r="M29" s="70">
        <v>32.410000000000004</v>
      </c>
      <c r="N29" s="70">
        <v>53.21</v>
      </c>
      <c r="O29" s="70">
        <v>0</v>
      </c>
      <c r="P29" s="70">
        <v>0</v>
      </c>
      <c r="Q29" s="70">
        <v>47.480000000000004</v>
      </c>
      <c r="R29" s="70">
        <v>0</v>
      </c>
      <c r="S29" s="70">
        <v>16.93</v>
      </c>
      <c r="T29" s="374">
        <v>16.37</v>
      </c>
    </row>
    <row r="30" spans="2:20" x14ac:dyDescent="0.3">
      <c r="B30" s="712"/>
      <c r="C30" s="571"/>
      <c r="D30" s="571"/>
      <c r="E30" s="571"/>
      <c r="F30" s="42" t="s">
        <v>104</v>
      </c>
      <c r="G30" s="359" t="s">
        <v>89</v>
      </c>
      <c r="H30" s="691"/>
      <c r="I30" s="462">
        <f>SUM(J30:T30,본사!J175)</f>
        <v>3392.8700000000003</v>
      </c>
      <c r="J30" s="373">
        <v>598.57000000000005</v>
      </c>
      <c r="K30" s="70">
        <v>266.18000000000006</v>
      </c>
      <c r="L30" s="441">
        <v>523.98</v>
      </c>
      <c r="M30" s="70">
        <v>524.59</v>
      </c>
      <c r="N30" s="70">
        <v>1249.8800000000001</v>
      </c>
      <c r="O30" s="70">
        <v>80.33</v>
      </c>
      <c r="P30" s="70">
        <v>128.66999999999999</v>
      </c>
      <c r="Q30" s="70">
        <v>0.53</v>
      </c>
      <c r="R30" s="70">
        <v>20.14</v>
      </c>
      <c r="S30" s="70">
        <v>0</v>
      </c>
      <c r="T30" s="374">
        <v>0</v>
      </c>
    </row>
    <row r="31" spans="2:20" x14ac:dyDescent="0.3">
      <c r="B31" s="712"/>
      <c r="C31" s="571"/>
      <c r="D31" s="571"/>
      <c r="E31" s="571"/>
      <c r="F31" s="42" t="s">
        <v>56</v>
      </c>
      <c r="G31" s="359" t="s">
        <v>89</v>
      </c>
      <c r="H31" s="691"/>
      <c r="I31" s="462">
        <f>SUM(J31:T31,본사!J176)</f>
        <v>0</v>
      </c>
      <c r="J31" s="373">
        <v>0</v>
      </c>
      <c r="K31" s="70">
        <v>0</v>
      </c>
      <c r="L31" s="441">
        <v>0</v>
      </c>
      <c r="M31" s="70">
        <v>0</v>
      </c>
      <c r="N31" s="70">
        <v>0</v>
      </c>
      <c r="O31" s="70">
        <v>0</v>
      </c>
      <c r="P31" s="70">
        <v>0</v>
      </c>
      <c r="Q31" s="70">
        <v>0</v>
      </c>
      <c r="R31" s="70">
        <v>0</v>
      </c>
      <c r="S31" s="70">
        <v>0</v>
      </c>
      <c r="T31" s="374">
        <v>0</v>
      </c>
    </row>
    <row r="32" spans="2:20" x14ac:dyDescent="0.3">
      <c r="B32" s="712"/>
      <c r="C32" s="571" t="s">
        <v>106</v>
      </c>
      <c r="D32" s="571"/>
      <c r="E32" s="562" t="s">
        <v>99</v>
      </c>
      <c r="F32" s="559"/>
      <c r="G32" s="359" t="s">
        <v>89</v>
      </c>
      <c r="H32" s="691"/>
      <c r="I32" s="459">
        <f>SUM(J32:T32,본사!J177)</f>
        <v>13622.789999999999</v>
      </c>
      <c r="J32" s="368">
        <f t="shared" ref="J32:T32" si="6">J33+J35</f>
        <v>1000.0300000000001</v>
      </c>
      <c r="K32" s="65">
        <f t="shared" si="6"/>
        <v>342.5</v>
      </c>
      <c r="L32" s="440">
        <f t="shared" si="6"/>
        <v>10321.259999999998</v>
      </c>
      <c r="M32" s="65">
        <f t="shared" si="6"/>
        <v>15.689999999999998</v>
      </c>
      <c r="N32" s="65">
        <f t="shared" si="6"/>
        <v>17.850000000000001</v>
      </c>
      <c r="O32" s="65">
        <f t="shared" si="6"/>
        <v>973.45999999999992</v>
      </c>
      <c r="P32" s="65">
        <f t="shared" si="6"/>
        <v>867.24</v>
      </c>
      <c r="Q32" s="65">
        <f t="shared" si="6"/>
        <v>75.98</v>
      </c>
      <c r="R32" s="65">
        <f t="shared" si="6"/>
        <v>8.7799999999999994</v>
      </c>
      <c r="S32" s="65">
        <f t="shared" si="6"/>
        <v>0</v>
      </c>
      <c r="T32" s="367">
        <f t="shared" si="6"/>
        <v>0</v>
      </c>
    </row>
    <row r="33" spans="2:20" x14ac:dyDescent="0.3">
      <c r="B33" s="712"/>
      <c r="C33" s="571"/>
      <c r="D33" s="571"/>
      <c r="E33" s="562" t="s">
        <v>100</v>
      </c>
      <c r="F33" s="559"/>
      <c r="G33" s="359" t="s">
        <v>89</v>
      </c>
      <c r="H33" s="691"/>
      <c r="I33" s="462">
        <f>SUM(J33:T33,본사!J178)</f>
        <v>2579.6600000000003</v>
      </c>
      <c r="J33" s="373">
        <v>961.69</v>
      </c>
      <c r="K33" s="70">
        <v>339.14</v>
      </c>
      <c r="L33" s="441">
        <v>363.98</v>
      </c>
      <c r="M33" s="70">
        <v>5.7</v>
      </c>
      <c r="N33" s="70">
        <v>0</v>
      </c>
      <c r="O33" s="70">
        <v>693.18</v>
      </c>
      <c r="P33" s="70">
        <v>214.96</v>
      </c>
      <c r="Q33" s="70">
        <v>0</v>
      </c>
      <c r="R33" s="70">
        <v>1.01</v>
      </c>
      <c r="S33" s="70">
        <v>0</v>
      </c>
      <c r="T33" s="374">
        <v>0</v>
      </c>
    </row>
    <row r="34" spans="2:20" x14ac:dyDescent="0.3">
      <c r="B34" s="712"/>
      <c r="C34" s="571"/>
      <c r="D34" s="571"/>
      <c r="E34" s="562" t="s">
        <v>101</v>
      </c>
      <c r="F34" s="559"/>
      <c r="G34" s="359" t="s">
        <v>154</v>
      </c>
      <c r="H34" s="691"/>
      <c r="I34" s="462">
        <f>I33/I32*100</f>
        <v>18.936355915344805</v>
      </c>
      <c r="J34" s="375"/>
      <c r="K34" s="376"/>
      <c r="L34" s="442"/>
      <c r="M34" s="376"/>
      <c r="N34" s="376"/>
      <c r="O34" s="376"/>
      <c r="P34" s="376"/>
      <c r="Q34" s="376"/>
      <c r="R34" s="376"/>
      <c r="S34" s="376"/>
      <c r="T34" s="377"/>
    </row>
    <row r="35" spans="2:20" x14ac:dyDescent="0.3">
      <c r="B35" s="712"/>
      <c r="C35" s="571"/>
      <c r="D35" s="571"/>
      <c r="E35" s="571" t="s">
        <v>102</v>
      </c>
      <c r="F35" s="42" t="s">
        <v>13</v>
      </c>
      <c r="G35" s="359" t="s">
        <v>89</v>
      </c>
      <c r="H35" s="691"/>
      <c r="I35" s="459">
        <f>SUM(J35:T35,본사!J180)</f>
        <v>11043.130000000001</v>
      </c>
      <c r="J35" s="368">
        <f t="shared" ref="J35:T35" si="7">SUM(J36:J38)</f>
        <v>38.340000000000003</v>
      </c>
      <c r="K35" s="65">
        <f t="shared" si="7"/>
        <v>3.36</v>
      </c>
      <c r="L35" s="440">
        <f t="shared" si="7"/>
        <v>9957.2799999999988</v>
      </c>
      <c r="M35" s="65">
        <f t="shared" si="7"/>
        <v>9.9899999999999984</v>
      </c>
      <c r="N35" s="65">
        <f t="shared" si="7"/>
        <v>17.850000000000001</v>
      </c>
      <c r="O35" s="65">
        <f t="shared" si="7"/>
        <v>280.27999999999997</v>
      </c>
      <c r="P35" s="65">
        <f t="shared" si="7"/>
        <v>652.28</v>
      </c>
      <c r="Q35" s="65">
        <f t="shared" si="7"/>
        <v>75.98</v>
      </c>
      <c r="R35" s="65">
        <f t="shared" si="7"/>
        <v>7.77</v>
      </c>
      <c r="S35" s="65">
        <f t="shared" si="7"/>
        <v>0</v>
      </c>
      <c r="T35" s="367">
        <f t="shared" si="7"/>
        <v>0</v>
      </c>
    </row>
    <row r="36" spans="2:20" x14ac:dyDescent="0.3">
      <c r="B36" s="712"/>
      <c r="C36" s="571"/>
      <c r="D36" s="571"/>
      <c r="E36" s="571"/>
      <c r="F36" s="42" t="s">
        <v>103</v>
      </c>
      <c r="G36" s="359" t="s">
        <v>89</v>
      </c>
      <c r="H36" s="691"/>
      <c r="I36" s="462">
        <f>SUM(J36:T36,본사!J181)</f>
        <v>10832.86</v>
      </c>
      <c r="J36" s="373">
        <v>38.340000000000003</v>
      </c>
      <c r="K36" s="70">
        <v>3.36</v>
      </c>
      <c r="L36" s="441">
        <v>9957.2199999999993</v>
      </c>
      <c r="M36" s="70">
        <v>9.9899999999999984</v>
      </c>
      <c r="N36" s="70">
        <v>17.850000000000001</v>
      </c>
      <c r="O36" s="70">
        <v>70.069999999999993</v>
      </c>
      <c r="P36" s="70">
        <v>652.28</v>
      </c>
      <c r="Q36" s="70">
        <v>75.98</v>
      </c>
      <c r="R36" s="70">
        <v>7.77</v>
      </c>
      <c r="S36" s="70">
        <v>0</v>
      </c>
      <c r="T36" s="374">
        <v>0</v>
      </c>
    </row>
    <row r="37" spans="2:20" x14ac:dyDescent="0.3">
      <c r="B37" s="712"/>
      <c r="C37" s="571"/>
      <c r="D37" s="571"/>
      <c r="E37" s="571"/>
      <c r="F37" s="42" t="s">
        <v>104</v>
      </c>
      <c r="G37" s="359" t="s">
        <v>89</v>
      </c>
      <c r="H37" s="691"/>
      <c r="I37" s="462">
        <f>SUM(J37:T37,본사!J182)</f>
        <v>0</v>
      </c>
      <c r="J37" s="373">
        <v>0</v>
      </c>
      <c r="K37" s="70">
        <v>0</v>
      </c>
      <c r="L37" s="441">
        <v>0</v>
      </c>
      <c r="M37" s="70">
        <v>0</v>
      </c>
      <c r="N37" s="70">
        <v>0</v>
      </c>
      <c r="O37" s="70">
        <v>0</v>
      </c>
      <c r="P37" s="70">
        <v>0</v>
      </c>
      <c r="Q37" s="70">
        <v>0</v>
      </c>
      <c r="R37" s="70">
        <v>0</v>
      </c>
      <c r="S37" s="70">
        <v>0</v>
      </c>
      <c r="T37" s="374">
        <v>0</v>
      </c>
    </row>
    <row r="38" spans="2:20" x14ac:dyDescent="0.3">
      <c r="B38" s="712"/>
      <c r="C38" s="571"/>
      <c r="D38" s="571"/>
      <c r="E38" s="571"/>
      <c r="F38" s="42" t="s">
        <v>56</v>
      </c>
      <c r="G38" s="359" t="s">
        <v>89</v>
      </c>
      <c r="H38" s="691"/>
      <c r="I38" s="462">
        <f>SUM(J38:T38,본사!J183)</f>
        <v>210.27</v>
      </c>
      <c r="J38" s="373">
        <v>0</v>
      </c>
      <c r="K38" s="70">
        <v>0</v>
      </c>
      <c r="L38" s="441">
        <v>0.06</v>
      </c>
      <c r="M38" s="70">
        <v>0</v>
      </c>
      <c r="N38" s="70">
        <v>0</v>
      </c>
      <c r="O38" s="70">
        <v>210.21</v>
      </c>
      <c r="P38" s="70">
        <v>0</v>
      </c>
      <c r="Q38" s="70">
        <v>0</v>
      </c>
      <c r="R38" s="70">
        <v>0</v>
      </c>
      <c r="S38" s="70">
        <v>0</v>
      </c>
      <c r="T38" s="374">
        <v>0</v>
      </c>
    </row>
    <row r="39" spans="2:20" ht="72" x14ac:dyDescent="0.3">
      <c r="B39" s="712"/>
      <c r="C39" s="721" t="s">
        <v>588</v>
      </c>
      <c r="D39" s="722"/>
      <c r="E39" s="722"/>
      <c r="F39" s="722"/>
      <c r="G39" s="378"/>
      <c r="H39" s="692"/>
      <c r="I39" s="463"/>
      <c r="J39" s="39"/>
      <c r="K39" s="49"/>
      <c r="L39" s="379" t="s">
        <v>589</v>
      </c>
      <c r="M39" s="380"/>
      <c r="N39" s="380"/>
      <c r="O39" s="380"/>
      <c r="P39" s="379" t="s">
        <v>590</v>
      </c>
      <c r="Q39" s="379" t="s">
        <v>591</v>
      </c>
      <c r="R39" s="380"/>
      <c r="S39" s="380"/>
      <c r="T39" s="381" t="s">
        <v>592</v>
      </c>
    </row>
    <row r="40" spans="2:20" x14ac:dyDescent="0.3">
      <c r="B40" s="711" t="s">
        <v>294</v>
      </c>
      <c r="C40" s="662" t="s">
        <v>107</v>
      </c>
      <c r="D40" s="662"/>
      <c r="E40" s="662"/>
      <c r="F40" s="715"/>
      <c r="G40" s="356" t="s">
        <v>81</v>
      </c>
      <c r="H40" s="690" t="s">
        <v>583</v>
      </c>
      <c r="I40" s="464">
        <f>SUM(J40:T40)</f>
        <v>2881067.8116730005</v>
      </c>
      <c r="J40" s="382">
        <v>360664.49099999998</v>
      </c>
      <c r="K40" s="383">
        <v>90052.228000000003</v>
      </c>
      <c r="L40" s="383">
        <v>59800</v>
      </c>
      <c r="M40" s="383" t="s">
        <v>593</v>
      </c>
      <c r="N40" s="383">
        <v>1248684.639</v>
      </c>
      <c r="O40" s="383">
        <v>494140.86499999999</v>
      </c>
      <c r="P40" s="383">
        <v>607577.13807300001</v>
      </c>
      <c r="Q40" s="383">
        <v>0</v>
      </c>
      <c r="R40" s="383">
        <v>342.22922</v>
      </c>
      <c r="S40" s="383">
        <v>11051.22838</v>
      </c>
      <c r="T40" s="384">
        <v>8754.9930000000004</v>
      </c>
    </row>
    <row r="41" spans="2:20" x14ac:dyDescent="0.3">
      <c r="B41" s="712"/>
      <c r="C41" s="562" t="s">
        <v>349</v>
      </c>
      <c r="D41" s="562"/>
      <c r="E41" s="562"/>
      <c r="F41" s="559"/>
      <c r="G41" s="359" t="s">
        <v>81</v>
      </c>
      <c r="H41" s="691"/>
      <c r="I41" s="465">
        <f>SUM(J41:T41)</f>
        <v>60213.886999999995</v>
      </c>
      <c r="J41" s="385">
        <v>0</v>
      </c>
      <c r="K41" s="386">
        <v>0</v>
      </c>
      <c r="L41" s="386">
        <v>0</v>
      </c>
      <c r="M41" s="386">
        <v>0</v>
      </c>
      <c r="N41" s="386">
        <v>57971.6</v>
      </c>
      <c r="O41" s="386">
        <v>0</v>
      </c>
      <c r="P41" s="386">
        <v>0</v>
      </c>
      <c r="Q41" s="386">
        <v>0</v>
      </c>
      <c r="R41" s="386">
        <v>0</v>
      </c>
      <c r="S41" s="386">
        <v>754.21900000000005</v>
      </c>
      <c r="T41" s="387">
        <v>1488.068</v>
      </c>
    </row>
    <row r="42" spans="2:20" ht="36" x14ac:dyDescent="0.3">
      <c r="B42" s="723"/>
      <c r="C42" s="724" t="s">
        <v>588</v>
      </c>
      <c r="D42" s="724"/>
      <c r="E42" s="724"/>
      <c r="F42" s="725"/>
      <c r="G42" s="388"/>
      <c r="H42" s="692"/>
      <c r="I42" s="466">
        <f>I41/I40*100</f>
        <v>2.089985065816085</v>
      </c>
      <c r="J42" s="389" t="s">
        <v>594</v>
      </c>
      <c r="K42" s="51"/>
      <c r="L42" s="51"/>
      <c r="M42" s="51"/>
      <c r="N42" s="51"/>
      <c r="O42" s="51"/>
      <c r="P42" s="51"/>
      <c r="Q42" s="51"/>
      <c r="R42" s="51"/>
      <c r="S42" s="51"/>
      <c r="T42" s="390"/>
    </row>
    <row r="43" spans="2:20" x14ac:dyDescent="0.3">
      <c r="B43" s="711" t="s">
        <v>595</v>
      </c>
      <c r="C43" s="714" t="s">
        <v>62</v>
      </c>
      <c r="D43" s="714"/>
      <c r="E43" s="662" t="s">
        <v>13</v>
      </c>
      <c r="F43" s="715"/>
      <c r="G43" s="359" t="s">
        <v>49</v>
      </c>
      <c r="H43" s="716" t="s">
        <v>596</v>
      </c>
      <c r="I43" s="515">
        <f>SUM(J43:T43)</f>
        <v>17964.472999999998</v>
      </c>
      <c r="J43" s="315"/>
      <c r="K43" s="316"/>
      <c r="L43" s="316"/>
      <c r="M43" s="391">
        <v>6250.902</v>
      </c>
      <c r="N43" s="391">
        <v>11713.571</v>
      </c>
      <c r="O43" s="316"/>
      <c r="P43" s="316"/>
      <c r="Q43" s="316"/>
      <c r="R43" s="316"/>
      <c r="S43" s="316"/>
      <c r="T43" s="392"/>
    </row>
    <row r="44" spans="2:20" x14ac:dyDescent="0.3">
      <c r="B44" s="712"/>
      <c r="C44" s="571"/>
      <c r="D44" s="571"/>
      <c r="E44" s="717" t="s">
        <v>63</v>
      </c>
      <c r="F44" s="71" t="s">
        <v>13</v>
      </c>
      <c r="G44" s="359" t="s">
        <v>49</v>
      </c>
      <c r="H44" s="691"/>
      <c r="I44" s="516">
        <f t="shared" ref="I44:I50" si="8">SUM(J44:T44)</f>
        <v>17782.540999999997</v>
      </c>
      <c r="J44" s="39"/>
      <c r="K44" s="49"/>
      <c r="L44" s="49"/>
      <c r="M44" s="78">
        <v>6250.902</v>
      </c>
      <c r="N44" s="78">
        <v>11531.638999999999</v>
      </c>
      <c r="O44" s="49"/>
      <c r="P44" s="49"/>
      <c r="Q44" s="49"/>
      <c r="R44" s="49"/>
      <c r="S44" s="49"/>
      <c r="T44" s="393"/>
    </row>
    <row r="45" spans="2:20" x14ac:dyDescent="0.3">
      <c r="B45" s="712"/>
      <c r="C45" s="571"/>
      <c r="D45" s="571"/>
      <c r="E45" s="717"/>
      <c r="F45" s="42" t="s">
        <v>64</v>
      </c>
      <c r="G45" s="359" t="s">
        <v>49</v>
      </c>
      <c r="H45" s="691"/>
      <c r="I45" s="516">
        <f t="shared" si="8"/>
        <v>7061.1779999999999</v>
      </c>
      <c r="J45" s="39"/>
      <c r="K45" s="49"/>
      <c r="L45" s="49"/>
      <c r="M45" s="78">
        <v>613.55600000000004</v>
      </c>
      <c r="N45" s="78">
        <v>6447.6220000000003</v>
      </c>
      <c r="O45" s="49"/>
      <c r="P45" s="49"/>
      <c r="Q45" s="49"/>
      <c r="R45" s="49"/>
      <c r="S45" s="49"/>
      <c r="T45" s="393"/>
    </row>
    <row r="46" spans="2:20" x14ac:dyDescent="0.3">
      <c r="B46" s="712"/>
      <c r="C46" s="571"/>
      <c r="D46" s="571"/>
      <c r="E46" s="717"/>
      <c r="F46" s="42" t="s">
        <v>65</v>
      </c>
      <c r="G46" s="359" t="s">
        <v>49</v>
      </c>
      <c r="H46" s="691"/>
      <c r="I46" s="516">
        <f t="shared" si="8"/>
        <v>10721.362999999999</v>
      </c>
      <c r="J46" s="39"/>
      <c r="K46" s="49"/>
      <c r="L46" s="49"/>
      <c r="M46" s="78">
        <v>5637.3459999999995</v>
      </c>
      <c r="N46" s="78">
        <v>5084.0169999999998</v>
      </c>
      <c r="O46" s="49"/>
      <c r="P46" s="49"/>
      <c r="Q46" s="49"/>
      <c r="R46" s="49"/>
      <c r="S46" s="49"/>
      <c r="T46" s="393"/>
    </row>
    <row r="47" spans="2:20" x14ac:dyDescent="0.3">
      <c r="B47" s="712"/>
      <c r="C47" s="571"/>
      <c r="D47" s="571"/>
      <c r="E47" s="587" t="s">
        <v>66</v>
      </c>
      <c r="F47" s="718"/>
      <c r="G47" s="359" t="s">
        <v>49</v>
      </c>
      <c r="H47" s="691"/>
      <c r="I47" s="516">
        <f t="shared" si="8"/>
        <v>181.93199999999999</v>
      </c>
      <c r="J47" s="39"/>
      <c r="K47" s="49"/>
      <c r="L47" s="49"/>
      <c r="M47" s="78">
        <v>0</v>
      </c>
      <c r="N47" s="78">
        <v>181.93199999999999</v>
      </c>
      <c r="O47" s="49"/>
      <c r="P47" s="49"/>
      <c r="Q47" s="49"/>
      <c r="R47" s="49"/>
      <c r="S47" s="49"/>
      <c r="T47" s="393"/>
    </row>
    <row r="48" spans="2:20" x14ac:dyDescent="0.3">
      <c r="B48" s="712"/>
      <c r="C48" s="571" t="s">
        <v>67</v>
      </c>
      <c r="D48" s="571"/>
      <c r="E48" s="562" t="s">
        <v>13</v>
      </c>
      <c r="F48" s="559"/>
      <c r="G48" s="359" t="s">
        <v>49</v>
      </c>
      <c r="H48" s="691"/>
      <c r="I48" s="516">
        <f t="shared" si="8"/>
        <v>15324.359999999999</v>
      </c>
      <c r="J48" s="39"/>
      <c r="K48" s="49"/>
      <c r="L48" s="49"/>
      <c r="M48" s="386">
        <v>4839.4549999999999</v>
      </c>
      <c r="N48" s="386">
        <v>10484.904999999999</v>
      </c>
      <c r="O48" s="49"/>
      <c r="P48" s="49"/>
      <c r="Q48" s="49"/>
      <c r="R48" s="49"/>
      <c r="S48" s="49"/>
      <c r="T48" s="393"/>
    </row>
    <row r="49" spans="2:20" x14ac:dyDescent="0.3">
      <c r="B49" s="712"/>
      <c r="C49" s="571"/>
      <c r="D49" s="571"/>
      <c r="E49" s="562" t="s">
        <v>64</v>
      </c>
      <c r="F49" s="559"/>
      <c r="G49" s="359" t="s">
        <v>49</v>
      </c>
      <c r="H49" s="691"/>
      <c r="I49" s="516">
        <f t="shared" si="8"/>
        <v>5719.7359999999999</v>
      </c>
      <c r="J49" s="39"/>
      <c r="K49" s="49"/>
      <c r="L49" s="49"/>
      <c r="M49" s="78">
        <v>0</v>
      </c>
      <c r="N49" s="78">
        <v>5719.7359999999999</v>
      </c>
      <c r="O49" s="49"/>
      <c r="P49" s="49"/>
      <c r="Q49" s="49"/>
      <c r="R49" s="49"/>
      <c r="S49" s="49"/>
      <c r="T49" s="393"/>
    </row>
    <row r="50" spans="2:20" x14ac:dyDescent="0.3">
      <c r="B50" s="713"/>
      <c r="C50" s="592"/>
      <c r="D50" s="592"/>
      <c r="E50" s="719" t="s">
        <v>65</v>
      </c>
      <c r="F50" s="720"/>
      <c r="G50" s="395" t="s">
        <v>49</v>
      </c>
      <c r="H50" s="692"/>
      <c r="I50" s="517">
        <f t="shared" si="8"/>
        <v>9604.6239999999998</v>
      </c>
      <c r="J50" s="396"/>
      <c r="K50" s="394"/>
      <c r="L50" s="394"/>
      <c r="M50" s="397">
        <v>4839.4549999999999</v>
      </c>
      <c r="N50" s="397">
        <v>4765.1689999999999</v>
      </c>
      <c r="O50" s="394"/>
      <c r="P50" s="394"/>
      <c r="Q50" s="394"/>
      <c r="R50" s="394"/>
      <c r="S50" s="394"/>
      <c r="T50" s="398"/>
    </row>
    <row r="51" spans="2:20" x14ac:dyDescent="0.3">
      <c r="B51" s="697" t="s">
        <v>503</v>
      </c>
      <c r="C51" s="698"/>
      <c r="D51" s="698"/>
      <c r="E51" s="698"/>
      <c r="F51" s="698"/>
      <c r="G51" s="399" t="s">
        <v>597</v>
      </c>
      <c r="H51" s="451" t="s">
        <v>596</v>
      </c>
      <c r="I51" s="467">
        <f>M51</f>
        <v>6851</v>
      </c>
      <c r="J51" s="400"/>
      <c r="K51" s="401"/>
      <c r="L51" s="401"/>
      <c r="M51" s="699">
        <v>6851</v>
      </c>
      <c r="N51" s="699"/>
      <c r="O51" s="401"/>
      <c r="P51" s="401"/>
      <c r="Q51" s="401"/>
      <c r="R51" s="401"/>
      <c r="S51" s="401"/>
      <c r="T51" s="402"/>
    </row>
    <row r="52" spans="2:20" x14ac:dyDescent="0.3">
      <c r="B52" s="700" t="s">
        <v>598</v>
      </c>
      <c r="C52" s="703" t="s">
        <v>68</v>
      </c>
      <c r="D52" s="703"/>
      <c r="E52" s="705" t="s">
        <v>13</v>
      </c>
      <c r="F52" s="706"/>
      <c r="G52" s="403" t="s">
        <v>69</v>
      </c>
      <c r="H52" s="707" t="s">
        <v>599</v>
      </c>
      <c r="I52" s="468">
        <f>SUM(J52:T52,본사!J146)</f>
        <v>12746987.67</v>
      </c>
      <c r="J52" s="404">
        <v>1673200</v>
      </c>
      <c r="K52" s="405">
        <v>969330</v>
      </c>
      <c r="L52" s="405">
        <v>128798</v>
      </c>
      <c r="M52" s="405">
        <v>5461419</v>
      </c>
      <c r="N52" s="405">
        <v>0</v>
      </c>
      <c r="O52" s="405">
        <v>3193482</v>
      </c>
      <c r="P52" s="405">
        <v>1263391</v>
      </c>
      <c r="Q52" s="405">
        <v>26857</v>
      </c>
      <c r="R52" s="405">
        <v>1792</v>
      </c>
      <c r="S52" s="405">
        <v>6381</v>
      </c>
      <c r="T52" s="406">
        <v>177.67</v>
      </c>
    </row>
    <row r="53" spans="2:20" x14ac:dyDescent="0.3">
      <c r="B53" s="701"/>
      <c r="C53" s="704"/>
      <c r="D53" s="704"/>
      <c r="E53" s="671" t="s">
        <v>70</v>
      </c>
      <c r="F53" s="663"/>
      <c r="G53" s="407" t="s">
        <v>69</v>
      </c>
      <c r="H53" s="708"/>
      <c r="I53" s="469">
        <f>SUM(J53:T53,본사!J147)</f>
        <v>39617</v>
      </c>
      <c r="J53" s="408">
        <v>0</v>
      </c>
      <c r="K53" s="196">
        <v>0</v>
      </c>
      <c r="L53" s="196">
        <v>0</v>
      </c>
      <c r="M53" s="196">
        <v>0</v>
      </c>
      <c r="N53" s="196">
        <v>0</v>
      </c>
      <c r="O53" s="196">
        <v>0</v>
      </c>
      <c r="P53" s="196">
        <v>0</v>
      </c>
      <c r="Q53" s="196">
        <v>26745</v>
      </c>
      <c r="R53" s="196">
        <v>1792</v>
      </c>
      <c r="S53" s="196">
        <v>0</v>
      </c>
      <c r="T53" s="409">
        <v>0</v>
      </c>
    </row>
    <row r="54" spans="2:20" x14ac:dyDescent="0.3">
      <c r="B54" s="701"/>
      <c r="C54" s="704"/>
      <c r="D54" s="704"/>
      <c r="E54" s="671" t="s">
        <v>71</v>
      </c>
      <c r="F54" s="663"/>
      <c r="G54" s="407" t="s">
        <v>69</v>
      </c>
      <c r="H54" s="708"/>
      <c r="I54" s="469">
        <f>SUM(J54:T54,본사!J148)</f>
        <v>17750.669999999998</v>
      </c>
      <c r="J54" s="408">
        <v>0</v>
      </c>
      <c r="K54" s="196">
        <v>0</v>
      </c>
      <c r="L54" s="196">
        <v>0</v>
      </c>
      <c r="M54" s="196">
        <v>0</v>
      </c>
      <c r="N54" s="196">
        <v>0</v>
      </c>
      <c r="O54" s="196">
        <v>0</v>
      </c>
      <c r="P54" s="196">
        <v>0</v>
      </c>
      <c r="Q54" s="196">
        <v>112</v>
      </c>
      <c r="R54" s="196">
        <v>0</v>
      </c>
      <c r="S54" s="196">
        <v>6381</v>
      </c>
      <c r="T54" s="409">
        <v>177.67</v>
      </c>
    </row>
    <row r="55" spans="2:20" x14ac:dyDescent="0.3">
      <c r="B55" s="701"/>
      <c r="C55" s="704"/>
      <c r="D55" s="704"/>
      <c r="E55" s="671" t="s">
        <v>72</v>
      </c>
      <c r="F55" s="663"/>
      <c r="G55" s="407" t="s">
        <v>69</v>
      </c>
      <c r="H55" s="708"/>
      <c r="I55" s="469">
        <f>SUM(J55:T55,본사!J149)</f>
        <v>12689620</v>
      </c>
      <c r="J55" s="408">
        <v>1673200</v>
      </c>
      <c r="K55" s="196">
        <v>969330</v>
      </c>
      <c r="L55" s="196">
        <v>128798</v>
      </c>
      <c r="M55" s="196">
        <v>5461419</v>
      </c>
      <c r="N55" s="196">
        <v>0</v>
      </c>
      <c r="O55" s="196">
        <v>3193482</v>
      </c>
      <c r="P55" s="196">
        <v>1263391</v>
      </c>
      <c r="Q55" s="196">
        <v>0</v>
      </c>
      <c r="R55" s="196">
        <v>0</v>
      </c>
      <c r="S55" s="196">
        <v>0</v>
      </c>
      <c r="T55" s="409">
        <v>0</v>
      </c>
    </row>
    <row r="56" spans="2:20" x14ac:dyDescent="0.3">
      <c r="B56" s="701"/>
      <c r="C56" s="704"/>
      <c r="D56" s="704"/>
      <c r="E56" s="671" t="s">
        <v>11</v>
      </c>
      <c r="F56" s="663"/>
      <c r="G56" s="407" t="s">
        <v>69</v>
      </c>
      <c r="H56" s="708"/>
      <c r="I56" s="469">
        <f>SUM(J56:T56,본사!J150)</f>
        <v>0</v>
      </c>
      <c r="J56" s="408">
        <v>0</v>
      </c>
      <c r="K56" s="196">
        <v>0</v>
      </c>
      <c r="L56" s="196">
        <v>0</v>
      </c>
      <c r="M56" s="196">
        <v>0</v>
      </c>
      <c r="N56" s="196">
        <v>0</v>
      </c>
      <c r="O56" s="196">
        <v>0</v>
      </c>
      <c r="P56" s="196">
        <v>0</v>
      </c>
      <c r="Q56" s="196">
        <v>0</v>
      </c>
      <c r="R56" s="196">
        <v>0</v>
      </c>
      <c r="S56" s="196">
        <v>0</v>
      </c>
      <c r="T56" s="409">
        <v>0</v>
      </c>
    </row>
    <row r="57" spans="2:20" x14ac:dyDescent="0.3">
      <c r="B57" s="701"/>
      <c r="C57" s="670" t="s">
        <v>79</v>
      </c>
      <c r="D57" s="670"/>
      <c r="E57" s="670"/>
      <c r="F57" s="710"/>
      <c r="G57" s="407" t="s">
        <v>69</v>
      </c>
      <c r="H57" s="708"/>
      <c r="I57" s="469">
        <f>SUM(J57:T57,본사!J151)</f>
        <v>7314991.9099999992</v>
      </c>
      <c r="J57" s="408">
        <v>1895119</v>
      </c>
      <c r="K57" s="196">
        <v>911297</v>
      </c>
      <c r="L57" s="196">
        <v>71933</v>
      </c>
      <c r="M57" s="196">
        <v>262072</v>
      </c>
      <c r="N57" s="196">
        <v>463905.1</v>
      </c>
      <c r="O57" s="196">
        <v>2923045</v>
      </c>
      <c r="P57" s="196">
        <v>783315</v>
      </c>
      <c r="Q57" s="196">
        <v>4188.2</v>
      </c>
      <c r="R57" s="196">
        <v>88.09</v>
      </c>
      <c r="S57" s="410">
        <v>29.52</v>
      </c>
      <c r="T57" s="409">
        <v>0</v>
      </c>
    </row>
    <row r="58" spans="2:20" x14ac:dyDescent="0.3">
      <c r="B58" s="701"/>
      <c r="C58" s="671" t="s">
        <v>600</v>
      </c>
      <c r="D58" s="671"/>
      <c r="E58" s="671"/>
      <c r="F58" s="663"/>
      <c r="G58" s="407" t="s">
        <v>69</v>
      </c>
      <c r="H58" s="708"/>
      <c r="I58" s="469">
        <f>SUM(J58:T58,본사!J152)</f>
        <v>5431995.7600000007</v>
      </c>
      <c r="J58" s="408">
        <v>-221919</v>
      </c>
      <c r="K58" s="196">
        <v>58033</v>
      </c>
      <c r="L58" s="196">
        <v>56865</v>
      </c>
      <c r="M58" s="196">
        <v>5199347</v>
      </c>
      <c r="N58" s="196">
        <v>-463905.1</v>
      </c>
      <c r="O58" s="196">
        <v>270437</v>
      </c>
      <c r="P58" s="196">
        <v>480076</v>
      </c>
      <c r="Q58" s="196">
        <v>22668.799999999999</v>
      </c>
      <c r="R58" s="196">
        <v>1703.91</v>
      </c>
      <c r="S58" s="196">
        <v>6351.48</v>
      </c>
      <c r="T58" s="409">
        <v>177.67</v>
      </c>
    </row>
    <row r="59" spans="2:20" x14ac:dyDescent="0.3">
      <c r="B59" s="702"/>
      <c r="C59" s="672" t="s">
        <v>74</v>
      </c>
      <c r="D59" s="672"/>
      <c r="E59" s="672"/>
      <c r="F59" s="666"/>
      <c r="G59" s="411" t="s">
        <v>69</v>
      </c>
      <c r="H59" s="709"/>
      <c r="I59" s="470">
        <f>SUM(J59:T59,본사!J153)</f>
        <v>293374.04916067101</v>
      </c>
      <c r="J59" s="412">
        <v>0</v>
      </c>
      <c r="K59" s="307">
        <v>0</v>
      </c>
      <c r="L59" s="307">
        <v>0</v>
      </c>
      <c r="M59" s="307">
        <v>203137</v>
      </c>
      <c r="N59" s="307">
        <v>90225</v>
      </c>
      <c r="O59" s="307">
        <v>0</v>
      </c>
      <c r="P59" s="307">
        <v>0</v>
      </c>
      <c r="Q59" s="307">
        <v>0</v>
      </c>
      <c r="R59" s="307">
        <v>0</v>
      </c>
      <c r="S59" s="307">
        <v>12.049160670999999</v>
      </c>
      <c r="T59" s="413">
        <v>0</v>
      </c>
    </row>
    <row r="60" spans="2:20" x14ac:dyDescent="0.3">
      <c r="B60" s="693" t="s">
        <v>601</v>
      </c>
      <c r="C60" s="694"/>
      <c r="D60" s="694"/>
      <c r="E60" s="694"/>
      <c r="F60" s="694"/>
      <c r="G60" s="415" t="s">
        <v>24</v>
      </c>
      <c r="H60" s="452" t="s">
        <v>602</v>
      </c>
      <c r="I60" s="471">
        <f>SUM(J60,O60,P60,P60)</f>
        <v>535</v>
      </c>
      <c r="J60" s="684">
        <v>196</v>
      </c>
      <c r="K60" s="684"/>
      <c r="L60" s="684"/>
      <c r="M60" s="684"/>
      <c r="N60" s="685"/>
      <c r="O60" s="414">
        <v>119</v>
      </c>
      <c r="P60" s="414">
        <v>110</v>
      </c>
      <c r="Q60" s="414"/>
      <c r="R60" s="414"/>
      <c r="S60" s="414"/>
      <c r="T60" s="416"/>
    </row>
    <row r="61" spans="2:20" x14ac:dyDescent="0.3">
      <c r="B61" s="686" t="s">
        <v>603</v>
      </c>
      <c r="C61" s="689" t="s">
        <v>368</v>
      </c>
      <c r="D61" s="689"/>
      <c r="E61" s="689"/>
      <c r="F61" s="689"/>
      <c r="G61" s="417" t="s">
        <v>114</v>
      </c>
      <c r="H61" s="690" t="s">
        <v>583</v>
      </c>
      <c r="I61" s="472">
        <f>COUNTIF(J61:T61,"O")</f>
        <v>10</v>
      </c>
      <c r="J61" s="418" t="s">
        <v>604</v>
      </c>
      <c r="K61" s="419" t="s">
        <v>604</v>
      </c>
      <c r="L61" s="419"/>
      <c r="M61" s="419" t="s">
        <v>604</v>
      </c>
      <c r="N61" s="419" t="s">
        <v>604</v>
      </c>
      <c r="O61" s="419" t="s">
        <v>604</v>
      </c>
      <c r="P61" s="419" t="s">
        <v>604</v>
      </c>
      <c r="Q61" s="419" t="s">
        <v>604</v>
      </c>
      <c r="R61" s="419" t="s">
        <v>604</v>
      </c>
      <c r="S61" s="419" t="s">
        <v>604</v>
      </c>
      <c r="T61" s="420" t="s">
        <v>604</v>
      </c>
    </row>
    <row r="62" spans="2:20" x14ac:dyDescent="0.3">
      <c r="B62" s="687"/>
      <c r="C62" s="571" t="s">
        <v>190</v>
      </c>
      <c r="D62" s="571"/>
      <c r="E62" s="562" t="s">
        <v>191</v>
      </c>
      <c r="F62" s="562"/>
      <c r="G62" s="421" t="s">
        <v>173</v>
      </c>
      <c r="H62" s="691"/>
      <c r="I62" s="473">
        <f>SUM(J62:T62)</f>
        <v>53</v>
      </c>
      <c r="J62" s="297">
        <v>0</v>
      </c>
      <c r="K62" s="299">
        <v>0</v>
      </c>
      <c r="L62" s="299">
        <v>0</v>
      </c>
      <c r="M62" s="475">
        <v>7</v>
      </c>
      <c r="N62" s="475">
        <v>7</v>
      </c>
      <c r="O62" s="299">
        <v>38</v>
      </c>
      <c r="P62" s="299">
        <v>0</v>
      </c>
      <c r="Q62" s="299">
        <v>1</v>
      </c>
      <c r="R62" s="299">
        <v>0</v>
      </c>
      <c r="S62" s="299">
        <v>0</v>
      </c>
      <c r="T62" s="422">
        <v>0</v>
      </c>
    </row>
    <row r="63" spans="2:20" x14ac:dyDescent="0.3">
      <c r="B63" s="687"/>
      <c r="C63" s="571"/>
      <c r="D63" s="571"/>
      <c r="E63" s="562" t="s">
        <v>192</v>
      </c>
      <c r="F63" s="562"/>
      <c r="G63" s="421" t="s">
        <v>173</v>
      </c>
      <c r="H63" s="691"/>
      <c r="I63" s="473">
        <f t="shared" ref="I63:I65" si="9">SUM(J63:T63)</f>
        <v>755</v>
      </c>
      <c r="J63" s="297">
        <v>238</v>
      </c>
      <c r="K63" s="445">
        <v>249</v>
      </c>
      <c r="L63" s="299">
        <v>0</v>
      </c>
      <c r="M63" s="475">
        <v>19</v>
      </c>
      <c r="N63" s="475">
        <v>61</v>
      </c>
      <c r="O63" s="299">
        <v>154</v>
      </c>
      <c r="P63" s="299">
        <v>24</v>
      </c>
      <c r="Q63" s="299">
        <v>6</v>
      </c>
      <c r="R63" s="299">
        <v>2</v>
      </c>
      <c r="S63" s="299">
        <v>1</v>
      </c>
      <c r="T63" s="422">
        <v>1</v>
      </c>
    </row>
    <row r="64" spans="2:20" x14ac:dyDescent="0.3">
      <c r="B64" s="687"/>
      <c r="C64" s="571" t="s">
        <v>193</v>
      </c>
      <c r="D64" s="571"/>
      <c r="E64" s="562" t="s">
        <v>191</v>
      </c>
      <c r="F64" s="562"/>
      <c r="G64" s="421" t="s">
        <v>173</v>
      </c>
      <c r="H64" s="691"/>
      <c r="I64" s="473">
        <f t="shared" si="9"/>
        <v>14</v>
      </c>
      <c r="J64" s="297">
        <v>0</v>
      </c>
      <c r="K64" s="299">
        <v>0</v>
      </c>
      <c r="L64" s="299">
        <v>0</v>
      </c>
      <c r="M64" s="475">
        <v>5</v>
      </c>
      <c r="N64" s="475">
        <v>7</v>
      </c>
      <c r="O64" s="299">
        <v>0</v>
      </c>
      <c r="P64" s="299">
        <v>0</v>
      </c>
      <c r="Q64" s="299">
        <v>1</v>
      </c>
      <c r="R64" s="299">
        <v>1</v>
      </c>
      <c r="S64" s="299">
        <v>0</v>
      </c>
      <c r="T64" s="422">
        <v>0</v>
      </c>
    </row>
    <row r="65" spans="2:20" ht="17.25" thickBot="1" x14ac:dyDescent="0.35">
      <c r="B65" s="688"/>
      <c r="C65" s="572"/>
      <c r="D65" s="572"/>
      <c r="E65" s="540" t="s">
        <v>192</v>
      </c>
      <c r="F65" s="540"/>
      <c r="G65" s="192" t="s">
        <v>173</v>
      </c>
      <c r="H65" s="692"/>
      <c r="I65" s="474">
        <f t="shared" si="9"/>
        <v>299</v>
      </c>
      <c r="J65" s="298">
        <v>12</v>
      </c>
      <c r="K65" s="423">
        <v>16</v>
      </c>
      <c r="L65" s="423">
        <v>0</v>
      </c>
      <c r="M65" s="695">
        <v>18</v>
      </c>
      <c r="N65" s="696"/>
      <c r="O65" s="423">
        <v>238</v>
      </c>
      <c r="P65" s="423">
        <v>0</v>
      </c>
      <c r="Q65" s="423">
        <v>1</v>
      </c>
      <c r="R65" s="423">
        <v>12</v>
      </c>
      <c r="S65" s="423">
        <v>1</v>
      </c>
      <c r="T65" s="424">
        <v>1</v>
      </c>
    </row>
  </sheetData>
  <mergeCells count="81">
    <mergeCell ref="B2:F2"/>
    <mergeCell ref="B3:B7"/>
    <mergeCell ref="C3:F3"/>
    <mergeCell ref="H3:H7"/>
    <mergeCell ref="C4:F4"/>
    <mergeCell ref="C5:F5"/>
    <mergeCell ref="C6:F6"/>
    <mergeCell ref="C7:F7"/>
    <mergeCell ref="B8:B13"/>
    <mergeCell ref="C8:F8"/>
    <mergeCell ref="H8:H13"/>
    <mergeCell ref="C9:F9"/>
    <mergeCell ref="C10:F10"/>
    <mergeCell ref="C11:F11"/>
    <mergeCell ref="C12:F12"/>
    <mergeCell ref="C13:F13"/>
    <mergeCell ref="B14:B17"/>
    <mergeCell ref="C14:F14"/>
    <mergeCell ref="H14:H17"/>
    <mergeCell ref="C15:F15"/>
    <mergeCell ref="C16:D17"/>
    <mergeCell ref="E16:F16"/>
    <mergeCell ref="E17:F17"/>
    <mergeCell ref="E32:F32"/>
    <mergeCell ref="E33:F33"/>
    <mergeCell ref="E34:F34"/>
    <mergeCell ref="E35:E38"/>
    <mergeCell ref="C25:D31"/>
    <mergeCell ref="E25:F25"/>
    <mergeCell ref="E26:F26"/>
    <mergeCell ref="C39:F39"/>
    <mergeCell ref="B40:B42"/>
    <mergeCell ref="C40:F40"/>
    <mergeCell ref="H40:H42"/>
    <mergeCell ref="C41:F41"/>
    <mergeCell ref="C42:F42"/>
    <mergeCell ref="B18:B39"/>
    <mergeCell ref="C18:D24"/>
    <mergeCell ref="E18:F18"/>
    <mergeCell ref="H18:H39"/>
    <mergeCell ref="E19:F19"/>
    <mergeCell ref="E20:F20"/>
    <mergeCell ref="E21:E24"/>
    <mergeCell ref="E27:F27"/>
    <mergeCell ref="E28:E31"/>
    <mergeCell ref="C32:D38"/>
    <mergeCell ref="B43:B50"/>
    <mergeCell ref="C43:D47"/>
    <mergeCell ref="E43:F43"/>
    <mergeCell ref="H43:H50"/>
    <mergeCell ref="E44:E46"/>
    <mergeCell ref="E47:F47"/>
    <mergeCell ref="C48:D50"/>
    <mergeCell ref="E48:F48"/>
    <mergeCell ref="E49:F49"/>
    <mergeCell ref="E50:F50"/>
    <mergeCell ref="B51:F51"/>
    <mergeCell ref="M51:N51"/>
    <mergeCell ref="B52:B59"/>
    <mergeCell ref="C52:D56"/>
    <mergeCell ref="E52:F52"/>
    <mergeCell ref="H52:H59"/>
    <mergeCell ref="E53:F53"/>
    <mergeCell ref="E54:F54"/>
    <mergeCell ref="E55:F55"/>
    <mergeCell ref="E56:F56"/>
    <mergeCell ref="C57:F57"/>
    <mergeCell ref="C58:F58"/>
    <mergeCell ref="C59:F59"/>
    <mergeCell ref="J60:N60"/>
    <mergeCell ref="B61:B65"/>
    <mergeCell ref="C61:F61"/>
    <mergeCell ref="H61:H65"/>
    <mergeCell ref="C62:D63"/>
    <mergeCell ref="E62:F62"/>
    <mergeCell ref="E63:F63"/>
    <mergeCell ref="C64:D65"/>
    <mergeCell ref="E64:F64"/>
    <mergeCell ref="E65:F65"/>
    <mergeCell ref="B60:F60"/>
    <mergeCell ref="M65:N65"/>
  </mergeCells>
  <phoneticPr fontId="1"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
  <sheetViews>
    <sheetView zoomScale="85" zoomScaleNormal="85" workbookViewId="0"/>
  </sheetViews>
  <sheetFormatPr defaultColWidth="9" defaultRowHeight="16.5" x14ac:dyDescent="0.3"/>
  <cols>
    <col min="1" max="16384" width="9" style="20"/>
  </cols>
  <sheetData/>
  <sheetProtection algorithmName="SHA-512" hashValue="HTMKIgX7TKA+JSIiZ1VaU66vDjre7wrSVSAtpZBdkfG2m7Z1FeQaIGA5ozwt034ON3PG89w9QPhhR86R7Yz1eQ==" saltValue="eEtRNTN0eH7FGS4cPH/Q9g==" spinCount="100000" sheet="1" objects="1" scenario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9" tint="0.39997558519241921"/>
  </sheetPr>
  <dimension ref="A1:R592"/>
  <sheetViews>
    <sheetView showGridLines="0" zoomScale="85" zoomScaleNormal="85" workbookViewId="0">
      <selection activeCell="B4" sqref="B4:K4"/>
    </sheetView>
  </sheetViews>
  <sheetFormatPr defaultColWidth="0" defaultRowHeight="16.5" zeroHeight="1" x14ac:dyDescent="0.3"/>
  <cols>
    <col min="1" max="1" width="5" customWidth="1"/>
    <col min="2" max="2" width="3.25" customWidth="1"/>
    <col min="3" max="3" width="6.75" customWidth="1"/>
    <col min="4" max="4" width="26.75" customWidth="1"/>
    <col min="5" max="5" width="28.625" customWidth="1"/>
    <col min="6" max="6" width="39.625" customWidth="1"/>
    <col min="7" max="7" width="20.75" style="1" customWidth="1"/>
    <col min="8" max="9" width="14.5" customWidth="1"/>
    <col min="10" max="10" width="15.625" customWidth="1"/>
    <col min="11" max="11" width="120" customWidth="1"/>
    <col min="12" max="12" width="11.875" customWidth="1"/>
    <col min="13" max="14" width="10.375" hidden="1" customWidth="1"/>
    <col min="15" max="18" width="0" hidden="1" customWidth="1"/>
    <col min="19" max="16384" width="9" hidden="1"/>
  </cols>
  <sheetData>
    <row r="1" spans="2:11" ht="17.25" thickBot="1" x14ac:dyDescent="0.35"/>
    <row r="2" spans="2:11" ht="27" customHeight="1" thickTop="1" thickBot="1" x14ac:dyDescent="0.35">
      <c r="B2" s="603" t="s">
        <v>637</v>
      </c>
      <c r="C2" s="603"/>
      <c r="D2" s="603"/>
      <c r="E2" s="603"/>
      <c r="F2" s="603"/>
      <c r="G2" s="603"/>
      <c r="H2" s="603"/>
      <c r="I2" s="603"/>
      <c r="J2" s="603"/>
      <c r="K2" s="603"/>
    </row>
    <row r="3" spans="2:11" ht="18" thickTop="1" x14ac:dyDescent="0.3">
      <c r="B3" s="90"/>
      <c r="C3" s="90"/>
      <c r="D3" s="90"/>
      <c r="E3" s="90"/>
      <c r="F3" s="90"/>
      <c r="G3" s="90"/>
      <c r="H3" s="90"/>
      <c r="I3" s="90"/>
      <c r="J3" s="90"/>
      <c r="K3" s="90"/>
    </row>
    <row r="4" spans="2:11" ht="17.25" customHeight="1" x14ac:dyDescent="0.3">
      <c r="B4" s="604" t="s">
        <v>1224</v>
      </c>
      <c r="C4" s="604"/>
      <c r="D4" s="604"/>
      <c r="E4" s="604"/>
      <c r="F4" s="604"/>
      <c r="G4" s="604"/>
      <c r="H4" s="604"/>
      <c r="I4" s="604"/>
      <c r="J4" s="604"/>
      <c r="K4" s="604"/>
    </row>
    <row r="5" spans="2:11" ht="17.25" customHeight="1" x14ac:dyDescent="0.3">
      <c r="B5" s="605" t="s">
        <v>1088</v>
      </c>
      <c r="C5" s="605"/>
      <c r="D5" s="605"/>
      <c r="G5"/>
    </row>
    <row r="6" spans="2:11" s="34" customFormat="1" x14ac:dyDescent="0.3">
      <c r="B6" s="93" t="s">
        <v>636</v>
      </c>
      <c r="C6" s="93"/>
      <c r="D6" s="93"/>
      <c r="E6" s="93"/>
      <c r="F6" s="93"/>
      <c r="G6" s="93"/>
      <c r="H6" s="93"/>
      <c r="I6" s="93"/>
      <c r="J6" s="93"/>
      <c r="K6" s="93"/>
    </row>
    <row r="7" spans="2:11" ht="17.25" x14ac:dyDescent="0.3">
      <c r="B7" s="91" t="s">
        <v>1088</v>
      </c>
      <c r="C7" s="28"/>
      <c r="D7" s="28"/>
      <c r="E7" s="29"/>
      <c r="F7" s="29"/>
      <c r="G7" s="30"/>
      <c r="H7" s="29"/>
      <c r="I7" s="29"/>
      <c r="J7" s="29"/>
      <c r="K7" s="29"/>
    </row>
    <row r="8" spans="2:11" x14ac:dyDescent="0.3">
      <c r="B8" s="92" t="s">
        <v>1088</v>
      </c>
      <c r="C8" s="84" t="s">
        <v>254</v>
      </c>
      <c r="D8" s="84" t="s">
        <v>642</v>
      </c>
      <c r="E8" s="34"/>
      <c r="F8" s="34"/>
      <c r="G8" s="37"/>
      <c r="H8" s="34"/>
      <c r="I8" s="34"/>
      <c r="J8" s="34"/>
      <c r="K8" s="34"/>
    </row>
    <row r="9" spans="2:11" x14ac:dyDescent="0.3">
      <c r="B9" s="92" t="s">
        <v>1088</v>
      </c>
      <c r="C9" s="546" t="s">
        <v>657</v>
      </c>
      <c r="D9" s="546"/>
      <c r="E9" s="569"/>
      <c r="F9" s="569"/>
      <c r="G9" s="35" t="s">
        <v>644</v>
      </c>
      <c r="H9" s="35">
        <v>2021</v>
      </c>
      <c r="I9" s="35">
        <v>2022</v>
      </c>
      <c r="J9" s="35">
        <v>2023</v>
      </c>
      <c r="K9" s="36" t="s">
        <v>656</v>
      </c>
    </row>
    <row r="10" spans="2:11" x14ac:dyDescent="0.3">
      <c r="B10" s="92" t="s">
        <v>1088</v>
      </c>
      <c r="C10" s="535" t="s">
        <v>649</v>
      </c>
      <c r="D10" s="535"/>
      <c r="E10" s="535"/>
      <c r="F10" s="536"/>
      <c r="G10" s="40" t="s">
        <v>654</v>
      </c>
      <c r="H10" s="41">
        <v>4643698</v>
      </c>
      <c r="I10" s="41">
        <v>4252316</v>
      </c>
      <c r="J10" s="41">
        <v>4433758</v>
      </c>
      <c r="K10" s="42"/>
    </row>
    <row r="11" spans="2:11" x14ac:dyDescent="0.3">
      <c r="B11" s="92" t="s">
        <v>1088</v>
      </c>
      <c r="C11" s="535" t="s">
        <v>650</v>
      </c>
      <c r="D11" s="535"/>
      <c r="E11" s="535"/>
      <c r="F11" s="536"/>
      <c r="G11" s="40" t="s">
        <v>654</v>
      </c>
      <c r="H11" s="41">
        <v>1562152</v>
      </c>
      <c r="I11" s="41">
        <v>1067816</v>
      </c>
      <c r="J11" s="41">
        <v>1218152</v>
      </c>
      <c r="K11" s="42"/>
    </row>
    <row r="12" spans="2:11" x14ac:dyDescent="0.3">
      <c r="B12" s="92" t="s">
        <v>1088</v>
      </c>
      <c r="C12" s="535" t="s">
        <v>651</v>
      </c>
      <c r="D12" s="535"/>
      <c r="E12" s="535"/>
      <c r="F12" s="536"/>
      <c r="G12" s="40" t="s">
        <v>654</v>
      </c>
      <c r="H12" s="41">
        <v>3081545</v>
      </c>
      <c r="I12" s="41">
        <v>3184500</v>
      </c>
      <c r="J12" s="41">
        <v>3215606</v>
      </c>
      <c r="K12" s="42"/>
    </row>
    <row r="13" spans="2:11" x14ac:dyDescent="0.3">
      <c r="B13" s="92" t="s">
        <v>1088</v>
      </c>
      <c r="C13" s="535" t="s">
        <v>652</v>
      </c>
      <c r="D13" s="535"/>
      <c r="E13" s="535"/>
      <c r="F13" s="536"/>
      <c r="G13" s="40" t="s">
        <v>654</v>
      </c>
      <c r="H13" s="41">
        <v>5501282.0842110002</v>
      </c>
      <c r="I13" s="41">
        <v>5086855.5858049998</v>
      </c>
      <c r="J13" s="41">
        <v>4196148</v>
      </c>
      <c r="K13" s="42"/>
    </row>
    <row r="14" spans="2:11" x14ac:dyDescent="0.3">
      <c r="B14" s="92" t="s">
        <v>1088</v>
      </c>
      <c r="C14" s="541" t="s">
        <v>653</v>
      </c>
      <c r="D14" s="541"/>
      <c r="E14" s="541"/>
      <c r="F14" s="539"/>
      <c r="G14" s="45" t="s">
        <v>655</v>
      </c>
      <c r="H14" s="46">
        <v>1342782.4033939999</v>
      </c>
      <c r="I14" s="46">
        <v>656205.50342900003</v>
      </c>
      <c r="J14" s="46">
        <v>232568</v>
      </c>
      <c r="K14" s="47"/>
    </row>
    <row r="15" spans="2:11" x14ac:dyDescent="0.3">
      <c r="B15" s="92" t="s">
        <v>1088</v>
      </c>
      <c r="C15" s="34"/>
      <c r="D15" s="34"/>
      <c r="E15" s="34"/>
      <c r="F15" s="34"/>
      <c r="G15" s="37"/>
      <c r="H15" s="34"/>
      <c r="I15" s="34"/>
      <c r="J15" s="34"/>
      <c r="K15" s="34"/>
    </row>
    <row r="16" spans="2:11" x14ac:dyDescent="0.3">
      <c r="B16" s="92" t="s">
        <v>1088</v>
      </c>
      <c r="C16" s="84" t="s">
        <v>255</v>
      </c>
      <c r="D16" s="84" t="s">
        <v>682</v>
      </c>
      <c r="E16" s="34"/>
      <c r="F16" s="34"/>
      <c r="G16" s="37"/>
      <c r="H16" s="34"/>
      <c r="I16" s="34"/>
      <c r="J16" s="34"/>
      <c r="K16" s="34"/>
    </row>
    <row r="17" spans="2:11" x14ac:dyDescent="0.3">
      <c r="B17" s="92" t="s">
        <v>1088</v>
      </c>
      <c r="C17" s="545" t="s">
        <v>657</v>
      </c>
      <c r="D17" s="545"/>
      <c r="E17" s="545"/>
      <c r="F17" s="546"/>
      <c r="G17" s="35" t="s">
        <v>644</v>
      </c>
      <c r="H17" s="35">
        <v>2021</v>
      </c>
      <c r="I17" s="35">
        <v>2022</v>
      </c>
      <c r="J17" s="35">
        <v>2023</v>
      </c>
      <c r="K17" s="36" t="s">
        <v>656</v>
      </c>
    </row>
    <row r="18" spans="2:11" x14ac:dyDescent="0.3">
      <c r="B18" s="92" t="s">
        <v>1088</v>
      </c>
      <c r="C18" s="535" t="s">
        <v>658</v>
      </c>
      <c r="D18" s="535"/>
      <c r="E18" s="535"/>
      <c r="F18" s="536"/>
      <c r="G18" s="40" t="s">
        <v>654</v>
      </c>
      <c r="H18" s="48">
        <v>3052105</v>
      </c>
      <c r="I18" s="48">
        <v>2578915</v>
      </c>
      <c r="J18" s="41">
        <v>2162199</v>
      </c>
      <c r="K18" s="42"/>
    </row>
    <row r="19" spans="2:11" x14ac:dyDescent="0.3">
      <c r="B19" s="92" t="s">
        <v>1088</v>
      </c>
      <c r="C19" s="535" t="s">
        <v>659</v>
      </c>
      <c r="D19" s="535"/>
      <c r="E19" s="535"/>
      <c r="F19" s="536"/>
      <c r="G19" s="40" t="s">
        <v>654</v>
      </c>
      <c r="H19" s="48">
        <v>1829740</v>
      </c>
      <c r="I19" s="48">
        <v>1594459</v>
      </c>
      <c r="J19" s="41">
        <v>1250083</v>
      </c>
      <c r="K19" s="42"/>
    </row>
    <row r="20" spans="2:11" x14ac:dyDescent="0.3">
      <c r="B20" s="92" t="s">
        <v>1088</v>
      </c>
      <c r="C20" s="535" t="s">
        <v>660</v>
      </c>
      <c r="D20" s="535"/>
      <c r="E20" s="535"/>
      <c r="F20" s="536"/>
      <c r="G20" s="40" t="s">
        <v>654</v>
      </c>
      <c r="H20" s="48">
        <v>164240</v>
      </c>
      <c r="I20" s="48">
        <v>205981</v>
      </c>
      <c r="J20" s="41">
        <v>164163</v>
      </c>
      <c r="K20" s="42"/>
    </row>
    <row r="21" spans="2:11" x14ac:dyDescent="0.3">
      <c r="B21" s="92" t="s">
        <v>1088</v>
      </c>
      <c r="C21" s="541" t="s">
        <v>662</v>
      </c>
      <c r="D21" s="541"/>
      <c r="E21" s="541"/>
      <c r="F21" s="539"/>
      <c r="G21" s="45" t="s">
        <v>655</v>
      </c>
      <c r="H21" s="50">
        <v>455197</v>
      </c>
      <c r="I21" s="50">
        <v>707501</v>
      </c>
      <c r="J21" s="46">
        <v>619703</v>
      </c>
      <c r="K21" s="47"/>
    </row>
    <row r="22" spans="2:11" x14ac:dyDescent="0.3">
      <c r="B22" s="92" t="s">
        <v>1088</v>
      </c>
      <c r="C22" s="34"/>
      <c r="D22" s="34"/>
      <c r="E22" s="34"/>
      <c r="F22" s="34"/>
      <c r="G22" s="37"/>
      <c r="H22" s="34"/>
      <c r="I22" s="34"/>
      <c r="J22" s="34"/>
      <c r="K22" s="34"/>
    </row>
    <row r="23" spans="2:11" s="84" customFormat="1" x14ac:dyDescent="0.3">
      <c r="B23" s="92" t="s">
        <v>1088</v>
      </c>
      <c r="C23" s="84" t="s">
        <v>256</v>
      </c>
      <c r="D23" s="84" t="s">
        <v>640</v>
      </c>
      <c r="G23" s="37"/>
    </row>
    <row r="24" spans="2:11" x14ac:dyDescent="0.3">
      <c r="B24" s="92" t="s">
        <v>1088</v>
      </c>
      <c r="C24" s="546" t="s">
        <v>657</v>
      </c>
      <c r="D24" s="546"/>
      <c r="E24" s="569"/>
      <c r="F24" s="569"/>
      <c r="G24" s="35" t="s">
        <v>644</v>
      </c>
      <c r="H24" s="35">
        <v>2021</v>
      </c>
      <c r="I24" s="35">
        <v>2022</v>
      </c>
      <c r="J24" s="35">
        <v>2023</v>
      </c>
      <c r="K24" s="36" t="s">
        <v>656</v>
      </c>
    </row>
    <row r="25" spans="2:11" x14ac:dyDescent="0.3">
      <c r="B25" s="92" t="s">
        <v>1088</v>
      </c>
      <c r="C25" s="542" t="s">
        <v>641</v>
      </c>
      <c r="D25" s="542"/>
      <c r="E25" s="537" t="s">
        <v>666</v>
      </c>
      <c r="F25" s="538"/>
      <c r="G25" s="40" t="s">
        <v>654</v>
      </c>
      <c r="H25" s="166">
        <v>294093</v>
      </c>
      <c r="I25" s="166">
        <v>160546</v>
      </c>
      <c r="J25" s="41">
        <v>92232</v>
      </c>
      <c r="K25" s="42"/>
    </row>
    <row r="26" spans="2:11" x14ac:dyDescent="0.3">
      <c r="B26" s="92" t="s">
        <v>1088</v>
      </c>
      <c r="C26" s="557"/>
      <c r="D26" s="557"/>
      <c r="E26" s="537" t="s">
        <v>667</v>
      </c>
      <c r="F26" s="538"/>
      <c r="G26" s="40" t="s">
        <v>654</v>
      </c>
      <c r="H26" s="166">
        <v>280856</v>
      </c>
      <c r="I26" s="166">
        <v>146432</v>
      </c>
      <c r="J26" s="41">
        <v>76486</v>
      </c>
      <c r="K26" s="42"/>
    </row>
    <row r="27" spans="2:11" x14ac:dyDescent="0.3">
      <c r="B27" s="92" t="s">
        <v>1088</v>
      </c>
      <c r="C27" s="563"/>
      <c r="D27" s="563"/>
      <c r="E27" s="537" t="s">
        <v>668</v>
      </c>
      <c r="F27" s="538"/>
      <c r="G27" s="40" t="s">
        <v>654</v>
      </c>
      <c r="H27" s="166">
        <v>13237</v>
      </c>
      <c r="I27" s="166">
        <v>14114</v>
      </c>
      <c r="J27" s="41">
        <v>15746</v>
      </c>
      <c r="K27" s="42"/>
    </row>
    <row r="28" spans="2:11" x14ac:dyDescent="0.3">
      <c r="B28" s="92" t="s">
        <v>1088</v>
      </c>
      <c r="C28" s="542" t="s">
        <v>663</v>
      </c>
      <c r="D28" s="542"/>
      <c r="E28" s="537" t="s">
        <v>666</v>
      </c>
      <c r="F28" s="538"/>
      <c r="G28" s="40" t="s">
        <v>654</v>
      </c>
      <c r="H28" s="166">
        <v>231166</v>
      </c>
      <c r="I28" s="166">
        <v>206444</v>
      </c>
      <c r="J28" s="41">
        <v>200875</v>
      </c>
      <c r="K28" s="42"/>
    </row>
    <row r="29" spans="2:11" x14ac:dyDescent="0.3">
      <c r="B29" s="92" t="s">
        <v>1088</v>
      </c>
      <c r="C29" s="557"/>
      <c r="D29" s="557"/>
      <c r="E29" s="537" t="s">
        <v>669</v>
      </c>
      <c r="F29" s="538"/>
      <c r="G29" s="40" t="s">
        <v>654</v>
      </c>
      <c r="H29" s="166">
        <v>199537</v>
      </c>
      <c r="I29" s="166">
        <v>170659</v>
      </c>
      <c r="J29" s="41">
        <v>159601</v>
      </c>
      <c r="K29" s="42"/>
    </row>
    <row r="30" spans="2:11" x14ac:dyDescent="0.3">
      <c r="B30" s="92" t="s">
        <v>1088</v>
      </c>
      <c r="C30" s="563"/>
      <c r="D30" s="563"/>
      <c r="E30" s="537" t="s">
        <v>670</v>
      </c>
      <c r="F30" s="538"/>
      <c r="G30" s="40" t="s">
        <v>654</v>
      </c>
      <c r="H30" s="166">
        <v>31629</v>
      </c>
      <c r="I30" s="166">
        <v>35785</v>
      </c>
      <c r="J30" s="41">
        <v>41274</v>
      </c>
      <c r="K30" s="42"/>
    </row>
    <row r="31" spans="2:11" x14ac:dyDescent="0.3">
      <c r="B31" s="92" t="s">
        <v>1088</v>
      </c>
      <c r="C31" s="537" t="s">
        <v>664</v>
      </c>
      <c r="D31" s="537"/>
      <c r="E31" s="537" t="s">
        <v>671</v>
      </c>
      <c r="F31" s="538"/>
      <c r="G31" s="40" t="s">
        <v>654</v>
      </c>
      <c r="H31" s="166">
        <v>369234</v>
      </c>
      <c r="I31" s="166">
        <v>167117</v>
      </c>
      <c r="J31" s="41">
        <v>32713</v>
      </c>
      <c r="K31" s="42"/>
    </row>
    <row r="32" spans="2:11" x14ac:dyDescent="0.3">
      <c r="B32" s="92" t="s">
        <v>1088</v>
      </c>
      <c r="C32" s="601" t="s">
        <v>665</v>
      </c>
      <c r="D32" s="601"/>
      <c r="E32" s="601" t="s">
        <v>672</v>
      </c>
      <c r="F32" s="602"/>
      <c r="G32" s="45" t="s">
        <v>655</v>
      </c>
      <c r="H32" s="167">
        <v>1584</v>
      </c>
      <c r="I32" s="167">
        <v>503</v>
      </c>
      <c r="J32" s="46">
        <v>963</v>
      </c>
      <c r="K32" s="144"/>
    </row>
    <row r="33" spans="2:11" x14ac:dyDescent="0.3">
      <c r="B33" s="92" t="s">
        <v>1088</v>
      </c>
      <c r="C33" s="34"/>
      <c r="D33" s="34"/>
      <c r="E33" s="34"/>
      <c r="F33" s="34"/>
      <c r="G33" s="37"/>
      <c r="H33" s="34"/>
      <c r="I33" s="34"/>
      <c r="J33" s="34"/>
      <c r="K33" s="34"/>
    </row>
    <row r="34" spans="2:11" s="84" customFormat="1" x14ac:dyDescent="0.3">
      <c r="B34" s="92" t="s">
        <v>1088</v>
      </c>
      <c r="C34" s="84" t="s">
        <v>258</v>
      </c>
      <c r="D34" s="84" t="s">
        <v>673</v>
      </c>
      <c r="G34" s="85"/>
    </row>
    <row r="35" spans="2:11" x14ac:dyDescent="0.3">
      <c r="B35" s="92" t="s">
        <v>1088</v>
      </c>
      <c r="C35" s="546" t="s">
        <v>657</v>
      </c>
      <c r="D35" s="546"/>
      <c r="E35" s="569"/>
      <c r="F35" s="569"/>
      <c r="G35" s="35" t="s">
        <v>644</v>
      </c>
      <c r="H35" s="35">
        <v>2021</v>
      </c>
      <c r="I35" s="35">
        <v>2022</v>
      </c>
      <c r="J35" s="35">
        <v>2023</v>
      </c>
      <c r="K35" s="36" t="s">
        <v>656</v>
      </c>
    </row>
    <row r="36" spans="2:11" x14ac:dyDescent="0.3">
      <c r="B36" s="92" t="s">
        <v>1088</v>
      </c>
      <c r="C36" s="537" t="s">
        <v>674</v>
      </c>
      <c r="D36" s="537"/>
      <c r="E36" s="537"/>
      <c r="F36" s="538"/>
      <c r="G36" s="40" t="s">
        <v>675</v>
      </c>
      <c r="H36" s="41">
        <v>169</v>
      </c>
      <c r="I36" s="41">
        <v>174</v>
      </c>
      <c r="J36" s="41">
        <v>174</v>
      </c>
      <c r="K36" s="42"/>
    </row>
    <row r="37" spans="2:11" x14ac:dyDescent="0.3">
      <c r="B37" s="92" t="s">
        <v>1088</v>
      </c>
      <c r="C37" s="537" t="s">
        <v>678</v>
      </c>
      <c r="D37" s="537"/>
      <c r="E37" s="537"/>
      <c r="F37" s="538"/>
      <c r="G37" s="40" t="s">
        <v>654</v>
      </c>
      <c r="H37" s="41">
        <v>49327</v>
      </c>
      <c r="I37" s="41">
        <v>48121</v>
      </c>
      <c r="J37" s="41">
        <v>50824</v>
      </c>
      <c r="K37" s="42"/>
    </row>
    <row r="38" spans="2:11" x14ac:dyDescent="0.3">
      <c r="B38" s="92" t="s">
        <v>1088</v>
      </c>
      <c r="C38" s="542" t="s">
        <v>677</v>
      </c>
      <c r="D38" s="542"/>
      <c r="E38" s="560" t="s">
        <v>710</v>
      </c>
      <c r="F38" s="538"/>
      <c r="G38" s="40" t="s">
        <v>676</v>
      </c>
      <c r="H38" s="157">
        <v>601</v>
      </c>
      <c r="I38" s="157">
        <v>599</v>
      </c>
      <c r="J38" s="157">
        <v>572</v>
      </c>
      <c r="K38" s="151" t="s">
        <v>1193</v>
      </c>
    </row>
    <row r="39" spans="2:11" x14ac:dyDescent="0.3">
      <c r="B39" s="92" t="s">
        <v>1088</v>
      </c>
      <c r="C39" s="557"/>
      <c r="D39" s="557"/>
      <c r="E39" s="537" t="s">
        <v>711</v>
      </c>
      <c r="F39" s="538"/>
      <c r="G39" s="40" t="s">
        <v>676</v>
      </c>
      <c r="H39" s="157">
        <v>42</v>
      </c>
      <c r="I39" s="157">
        <v>32</v>
      </c>
      <c r="J39" s="157">
        <v>57</v>
      </c>
      <c r="K39" s="42"/>
    </row>
    <row r="40" spans="2:11" x14ac:dyDescent="0.3">
      <c r="B40" s="92" t="s">
        <v>1088</v>
      </c>
      <c r="C40" s="543"/>
      <c r="D40" s="543"/>
      <c r="E40" s="601" t="s">
        <v>712</v>
      </c>
      <c r="F40" s="602"/>
      <c r="G40" s="45" t="s">
        <v>676</v>
      </c>
      <c r="H40" s="158">
        <v>42</v>
      </c>
      <c r="I40" s="158">
        <v>102</v>
      </c>
      <c r="J40" s="158">
        <v>79</v>
      </c>
      <c r="K40" s="47"/>
    </row>
    <row r="41" spans="2:11" x14ac:dyDescent="0.3">
      <c r="B41" s="92" t="s">
        <v>1088</v>
      </c>
      <c r="C41" s="34"/>
      <c r="D41" s="34"/>
      <c r="E41" s="34"/>
      <c r="F41" s="34"/>
      <c r="G41" s="37"/>
      <c r="H41" s="34"/>
      <c r="I41" s="34"/>
      <c r="J41" s="34"/>
      <c r="K41" s="34"/>
    </row>
    <row r="42" spans="2:11" s="84" customFormat="1" x14ac:dyDescent="0.3">
      <c r="B42" s="92" t="s">
        <v>1088</v>
      </c>
      <c r="C42" s="84" t="s">
        <v>261</v>
      </c>
      <c r="D42" s="84" t="s">
        <v>1218</v>
      </c>
      <c r="G42" s="85"/>
    </row>
    <row r="43" spans="2:11" x14ac:dyDescent="0.3">
      <c r="B43" s="92" t="s">
        <v>1088</v>
      </c>
      <c r="C43" s="546" t="s">
        <v>657</v>
      </c>
      <c r="D43" s="546"/>
      <c r="E43" s="569"/>
      <c r="F43" s="569"/>
      <c r="G43" s="35" t="s">
        <v>644</v>
      </c>
      <c r="H43" s="35">
        <v>2021</v>
      </c>
      <c r="I43" s="35">
        <v>2022</v>
      </c>
      <c r="J43" s="35">
        <v>2023</v>
      </c>
      <c r="K43" s="36" t="s">
        <v>656</v>
      </c>
    </row>
    <row r="44" spans="2:11" x14ac:dyDescent="0.3">
      <c r="B44" s="92" t="s">
        <v>1088</v>
      </c>
      <c r="C44" s="535" t="s">
        <v>679</v>
      </c>
      <c r="D44" s="535"/>
      <c r="E44" s="535"/>
      <c r="F44" s="536"/>
      <c r="G44" s="40" t="s">
        <v>654</v>
      </c>
      <c r="H44" s="157">
        <v>536</v>
      </c>
      <c r="I44" s="157">
        <v>656</v>
      </c>
      <c r="J44" s="157">
        <v>614</v>
      </c>
      <c r="K44" s="42"/>
    </row>
    <row r="45" spans="2:11" x14ac:dyDescent="0.3">
      <c r="B45" s="92" t="s">
        <v>1088</v>
      </c>
      <c r="C45" s="535" t="s">
        <v>1219</v>
      </c>
      <c r="D45" s="535"/>
      <c r="E45" s="535"/>
      <c r="F45" s="536"/>
      <c r="G45" s="40" t="s">
        <v>709</v>
      </c>
      <c r="H45" s="164">
        <v>5.2149999999999999</v>
      </c>
      <c r="I45" s="164">
        <v>5.1320000000000006</v>
      </c>
      <c r="J45" s="164">
        <v>6.9</v>
      </c>
      <c r="K45" s="42"/>
    </row>
    <row r="46" spans="2:11" x14ac:dyDescent="0.3">
      <c r="B46" s="92" t="s">
        <v>1088</v>
      </c>
      <c r="C46" s="541" t="s">
        <v>1220</v>
      </c>
      <c r="D46" s="541"/>
      <c r="E46" s="541"/>
      <c r="F46" s="539"/>
      <c r="G46" s="45" t="s">
        <v>709</v>
      </c>
      <c r="H46" s="165">
        <v>4.7690000000000001</v>
      </c>
      <c r="I46" s="165">
        <v>4.7450000000000001</v>
      </c>
      <c r="J46" s="165">
        <v>6.4</v>
      </c>
      <c r="K46" s="47"/>
    </row>
    <row r="47" spans="2:11" x14ac:dyDescent="0.3">
      <c r="B47" s="92" t="s">
        <v>1088</v>
      </c>
      <c r="C47" s="34"/>
      <c r="D47" s="34"/>
      <c r="E47" s="34"/>
      <c r="F47" s="34"/>
      <c r="G47" s="37"/>
      <c r="H47" s="163"/>
      <c r="I47" s="163"/>
      <c r="J47" s="163"/>
      <c r="K47" s="163"/>
    </row>
    <row r="48" spans="2:11" s="84" customFormat="1" x14ac:dyDescent="0.3">
      <c r="B48" s="92" t="s">
        <v>1088</v>
      </c>
      <c r="C48" s="84" t="s">
        <v>263</v>
      </c>
      <c r="D48" s="84" t="s">
        <v>683</v>
      </c>
      <c r="G48" s="85"/>
    </row>
    <row r="49" spans="2:11" x14ac:dyDescent="0.3">
      <c r="B49" s="92" t="s">
        <v>1088</v>
      </c>
      <c r="C49" s="546" t="s">
        <v>657</v>
      </c>
      <c r="D49" s="546"/>
      <c r="E49" s="569"/>
      <c r="F49" s="569"/>
      <c r="G49" s="35" t="s">
        <v>644</v>
      </c>
      <c r="H49" s="35">
        <v>2021</v>
      </c>
      <c r="I49" s="35">
        <v>2022</v>
      </c>
      <c r="J49" s="35">
        <v>2023</v>
      </c>
      <c r="K49" s="36" t="s">
        <v>656</v>
      </c>
    </row>
    <row r="50" spans="2:11" x14ac:dyDescent="0.3">
      <c r="B50" s="92" t="s">
        <v>1088</v>
      </c>
      <c r="C50" s="536" t="s">
        <v>708</v>
      </c>
      <c r="D50" s="536"/>
      <c r="E50" s="562"/>
      <c r="F50" s="562"/>
      <c r="G50" s="40" t="s">
        <v>675</v>
      </c>
      <c r="H50" s="159">
        <v>10</v>
      </c>
      <c r="I50" s="159">
        <v>10</v>
      </c>
      <c r="J50" s="159">
        <v>10</v>
      </c>
      <c r="K50" s="42" t="s">
        <v>720</v>
      </c>
    </row>
    <row r="51" spans="2:11" x14ac:dyDescent="0.3">
      <c r="B51" s="92" t="s">
        <v>1088</v>
      </c>
      <c r="C51" s="542" t="s">
        <v>714</v>
      </c>
      <c r="D51" s="542"/>
      <c r="E51" s="535" t="s">
        <v>716</v>
      </c>
      <c r="F51" s="536"/>
      <c r="G51" s="58" t="s">
        <v>214</v>
      </c>
      <c r="H51" s="159">
        <v>70</v>
      </c>
      <c r="I51" s="159">
        <v>70</v>
      </c>
      <c r="J51" s="159">
        <v>70</v>
      </c>
      <c r="K51" s="42" t="s">
        <v>720</v>
      </c>
    </row>
    <row r="52" spans="2:11" x14ac:dyDescent="0.3">
      <c r="B52" s="92" t="s">
        <v>1088</v>
      </c>
      <c r="C52" s="563"/>
      <c r="D52" s="563"/>
      <c r="E52" s="535" t="s">
        <v>719</v>
      </c>
      <c r="F52" s="536"/>
      <c r="G52" s="58" t="s">
        <v>214</v>
      </c>
      <c r="H52" s="160" t="s">
        <v>182</v>
      </c>
      <c r="I52" s="160" t="s">
        <v>182</v>
      </c>
      <c r="J52" s="159">
        <v>60</v>
      </c>
      <c r="K52" s="42" t="s">
        <v>721</v>
      </c>
    </row>
    <row r="53" spans="2:11" x14ac:dyDescent="0.3">
      <c r="B53" s="92" t="s">
        <v>1088</v>
      </c>
      <c r="C53" s="537" t="s">
        <v>713</v>
      </c>
      <c r="D53" s="537"/>
      <c r="E53" s="535" t="s">
        <v>715</v>
      </c>
      <c r="F53" s="536"/>
      <c r="G53" s="58" t="s">
        <v>214</v>
      </c>
      <c r="H53" s="159">
        <v>20</v>
      </c>
      <c r="I53" s="159">
        <v>20</v>
      </c>
      <c r="J53" s="159">
        <v>20</v>
      </c>
      <c r="K53" s="42" t="s">
        <v>720</v>
      </c>
    </row>
    <row r="54" spans="2:11" x14ac:dyDescent="0.3">
      <c r="B54" s="92" t="s">
        <v>1088</v>
      </c>
      <c r="C54" s="547" t="s">
        <v>1221</v>
      </c>
      <c r="D54" s="542"/>
      <c r="E54" s="606" t="s">
        <v>717</v>
      </c>
      <c r="F54" s="607"/>
      <c r="G54" s="40" t="s">
        <v>675</v>
      </c>
      <c r="H54" s="160">
        <v>0</v>
      </c>
      <c r="I54" s="160">
        <v>0</v>
      </c>
      <c r="J54" s="159">
        <v>0</v>
      </c>
      <c r="K54" s="42" t="s">
        <v>722</v>
      </c>
    </row>
    <row r="55" spans="2:11" x14ac:dyDescent="0.3">
      <c r="B55" s="92" t="s">
        <v>1088</v>
      </c>
      <c r="C55" s="543"/>
      <c r="D55" s="543"/>
      <c r="E55" s="624" t="s">
        <v>718</v>
      </c>
      <c r="F55" s="625"/>
      <c r="G55" s="45" t="s">
        <v>676</v>
      </c>
      <c r="H55" s="161">
        <v>2</v>
      </c>
      <c r="I55" s="161">
        <v>2</v>
      </c>
      <c r="J55" s="162">
        <v>2</v>
      </c>
      <c r="K55" s="53"/>
    </row>
    <row r="56" spans="2:11" x14ac:dyDescent="0.3">
      <c r="B56" s="92" t="s">
        <v>1088</v>
      </c>
      <c r="C56" s="34"/>
      <c r="D56" s="34"/>
      <c r="E56" s="34"/>
      <c r="F56" s="34"/>
      <c r="G56" s="37"/>
      <c r="H56" s="34"/>
      <c r="I56" s="34"/>
      <c r="J56" s="34"/>
      <c r="K56" s="34"/>
    </row>
    <row r="57" spans="2:11" s="84" customFormat="1" x14ac:dyDescent="0.3">
      <c r="B57" s="92" t="s">
        <v>1088</v>
      </c>
      <c r="C57" s="84" t="s">
        <v>265</v>
      </c>
      <c r="D57" s="84" t="s">
        <v>724</v>
      </c>
      <c r="G57" s="85"/>
    </row>
    <row r="58" spans="2:11" x14ac:dyDescent="0.3">
      <c r="B58" s="92" t="s">
        <v>1088</v>
      </c>
      <c r="C58" s="546" t="s">
        <v>657</v>
      </c>
      <c r="D58" s="546"/>
      <c r="E58" s="569"/>
      <c r="F58" s="569"/>
      <c r="G58" s="35" t="s">
        <v>644</v>
      </c>
      <c r="H58" s="35">
        <v>2021</v>
      </c>
      <c r="I58" s="35">
        <v>2022</v>
      </c>
      <c r="J58" s="35">
        <v>2023</v>
      </c>
      <c r="K58" s="36" t="s">
        <v>656</v>
      </c>
    </row>
    <row r="59" spans="2:11" x14ac:dyDescent="0.3">
      <c r="B59" s="92" t="s">
        <v>1088</v>
      </c>
      <c r="C59" s="535" t="s">
        <v>727</v>
      </c>
      <c r="D59" s="535"/>
      <c r="E59" s="535"/>
      <c r="F59" s="536"/>
      <c r="G59" s="40" t="s">
        <v>709</v>
      </c>
      <c r="H59" s="157">
        <v>11</v>
      </c>
      <c r="I59" s="157">
        <v>10</v>
      </c>
      <c r="J59" s="157">
        <v>8</v>
      </c>
      <c r="K59" s="42"/>
    </row>
    <row r="60" spans="2:11" x14ac:dyDescent="0.3">
      <c r="B60" s="92" t="s">
        <v>1088</v>
      </c>
      <c r="C60" s="542" t="s">
        <v>728</v>
      </c>
      <c r="D60" s="542"/>
      <c r="E60" s="535" t="s">
        <v>726</v>
      </c>
      <c r="F60" s="536"/>
      <c r="G60" s="40" t="s">
        <v>723</v>
      </c>
      <c r="H60" s="157">
        <v>29</v>
      </c>
      <c r="I60" s="157">
        <v>22</v>
      </c>
      <c r="J60" s="157">
        <v>12</v>
      </c>
      <c r="K60" s="42"/>
    </row>
    <row r="61" spans="2:11" x14ac:dyDescent="0.3">
      <c r="B61" s="92" t="s">
        <v>1088</v>
      </c>
      <c r="C61" s="543"/>
      <c r="D61" s="543"/>
      <c r="E61" s="541" t="s">
        <v>725</v>
      </c>
      <c r="F61" s="539"/>
      <c r="G61" s="45" t="s">
        <v>723</v>
      </c>
      <c r="H61" s="158">
        <v>13</v>
      </c>
      <c r="I61" s="158">
        <v>14</v>
      </c>
      <c r="J61" s="158">
        <v>17</v>
      </c>
      <c r="K61" s="47"/>
    </row>
    <row r="62" spans="2:11" x14ac:dyDescent="0.3">
      <c r="B62" s="92" t="s">
        <v>1088</v>
      </c>
      <c r="C62" s="34"/>
      <c r="D62" s="34"/>
      <c r="E62" s="34"/>
      <c r="F62" s="34"/>
      <c r="G62" s="37"/>
      <c r="H62" s="34"/>
      <c r="I62" s="34"/>
      <c r="J62" s="34"/>
      <c r="K62" s="34"/>
    </row>
    <row r="63" spans="2:11" s="84" customFormat="1" x14ac:dyDescent="0.3">
      <c r="B63" s="92" t="s">
        <v>1088</v>
      </c>
      <c r="C63" s="84" t="s">
        <v>267</v>
      </c>
      <c r="D63" s="84" t="s">
        <v>735</v>
      </c>
      <c r="G63" s="85"/>
    </row>
    <row r="64" spans="2:11" x14ac:dyDescent="0.3">
      <c r="B64" s="92" t="s">
        <v>1088</v>
      </c>
      <c r="C64" s="546" t="s">
        <v>657</v>
      </c>
      <c r="D64" s="546"/>
      <c r="E64" s="569"/>
      <c r="F64" s="569"/>
      <c r="G64" s="35" t="s">
        <v>644</v>
      </c>
      <c r="H64" s="35">
        <v>2021</v>
      </c>
      <c r="I64" s="35">
        <v>2022</v>
      </c>
      <c r="J64" s="35">
        <v>2023</v>
      </c>
      <c r="K64" s="36" t="s">
        <v>656</v>
      </c>
    </row>
    <row r="65" spans="2:11" x14ac:dyDescent="0.3">
      <c r="B65" s="92" t="s">
        <v>1088</v>
      </c>
      <c r="C65" s="542" t="s">
        <v>730</v>
      </c>
      <c r="D65" s="542"/>
      <c r="E65" s="535" t="s">
        <v>731</v>
      </c>
      <c r="F65" s="536"/>
      <c r="G65" s="40" t="s">
        <v>214</v>
      </c>
      <c r="H65" s="154">
        <v>100</v>
      </c>
      <c r="I65" s="154">
        <v>100</v>
      </c>
      <c r="J65" s="154">
        <v>100</v>
      </c>
      <c r="K65" s="42"/>
    </row>
    <row r="66" spans="2:11" x14ac:dyDescent="0.3">
      <c r="B66" s="92" t="s">
        <v>1088</v>
      </c>
      <c r="C66" s="557"/>
      <c r="D66" s="557"/>
      <c r="E66" s="535" t="s">
        <v>732</v>
      </c>
      <c r="F66" s="536"/>
      <c r="G66" s="40" t="s">
        <v>214</v>
      </c>
      <c r="H66" s="154">
        <v>100</v>
      </c>
      <c r="I66" s="154">
        <v>100</v>
      </c>
      <c r="J66" s="154">
        <v>100</v>
      </c>
      <c r="K66" s="42"/>
    </row>
    <row r="67" spans="2:11" x14ac:dyDescent="0.3">
      <c r="B67" s="92" t="s">
        <v>1088</v>
      </c>
      <c r="C67" s="563"/>
      <c r="D67" s="563"/>
      <c r="E67" s="535" t="s">
        <v>733</v>
      </c>
      <c r="F67" s="536"/>
      <c r="G67" s="40" t="s">
        <v>214</v>
      </c>
      <c r="H67" s="154">
        <v>100</v>
      </c>
      <c r="I67" s="154">
        <v>100</v>
      </c>
      <c r="J67" s="154">
        <v>100</v>
      </c>
      <c r="K67" s="42"/>
    </row>
    <row r="68" spans="2:11" x14ac:dyDescent="0.3">
      <c r="B68" s="92" t="s">
        <v>1088</v>
      </c>
      <c r="C68" s="541" t="s">
        <v>734</v>
      </c>
      <c r="D68" s="541"/>
      <c r="E68" s="541"/>
      <c r="F68" s="539"/>
      <c r="G68" s="45" t="s">
        <v>214</v>
      </c>
      <c r="H68" s="155" t="s">
        <v>182</v>
      </c>
      <c r="I68" s="155" t="s">
        <v>182</v>
      </c>
      <c r="J68" s="156">
        <v>75</v>
      </c>
      <c r="K68" s="47" t="s">
        <v>729</v>
      </c>
    </row>
    <row r="69" spans="2:11" x14ac:dyDescent="0.3">
      <c r="B69" s="92" t="s">
        <v>1088</v>
      </c>
      <c r="C69" s="34"/>
      <c r="D69" s="34"/>
      <c r="E69" s="34"/>
      <c r="F69" s="34"/>
      <c r="G69" s="37"/>
      <c r="H69" s="34"/>
      <c r="I69" s="34"/>
      <c r="J69" s="34"/>
      <c r="K69" s="34"/>
    </row>
    <row r="70" spans="2:11" s="84" customFormat="1" x14ac:dyDescent="0.3">
      <c r="B70" s="92" t="s">
        <v>1088</v>
      </c>
      <c r="C70" s="84" t="s">
        <v>269</v>
      </c>
      <c r="D70" s="84" t="s">
        <v>736</v>
      </c>
      <c r="G70" s="85"/>
    </row>
    <row r="71" spans="2:11" x14ac:dyDescent="0.3">
      <c r="B71" s="92" t="s">
        <v>1088</v>
      </c>
      <c r="C71" s="546" t="s">
        <v>657</v>
      </c>
      <c r="D71" s="546"/>
      <c r="E71" s="569"/>
      <c r="F71" s="569"/>
      <c r="G71" s="612" t="s">
        <v>741</v>
      </c>
      <c r="H71" s="546"/>
      <c r="I71" s="612" t="s">
        <v>742</v>
      </c>
      <c r="J71" s="546"/>
      <c r="K71" s="36" t="s">
        <v>656</v>
      </c>
    </row>
    <row r="72" spans="2:11" x14ac:dyDescent="0.3">
      <c r="B72" s="92" t="s">
        <v>1088</v>
      </c>
      <c r="C72" s="537" t="s">
        <v>220</v>
      </c>
      <c r="D72" s="537"/>
      <c r="E72" s="535" t="s">
        <v>738</v>
      </c>
      <c r="F72" s="536"/>
      <c r="G72" s="613">
        <v>7000</v>
      </c>
      <c r="H72" s="614"/>
      <c r="I72" s="622">
        <v>1.88</v>
      </c>
      <c r="J72" s="623"/>
      <c r="K72" s="42" t="s">
        <v>744</v>
      </c>
    </row>
    <row r="73" spans="2:11" ht="16.5" customHeight="1" x14ac:dyDescent="0.3">
      <c r="B73" s="92" t="s">
        <v>1088</v>
      </c>
      <c r="C73" s="547" t="s">
        <v>737</v>
      </c>
      <c r="D73" s="547"/>
      <c r="E73" s="535" t="s">
        <v>739</v>
      </c>
      <c r="F73" s="536"/>
      <c r="G73" s="613">
        <v>2183120</v>
      </c>
      <c r="H73" s="614"/>
      <c r="I73" s="608">
        <v>464.96</v>
      </c>
      <c r="J73" s="609"/>
      <c r="K73" s="42" t="s">
        <v>744</v>
      </c>
    </row>
    <row r="74" spans="2:11" x14ac:dyDescent="0.3">
      <c r="B74" s="92" t="s">
        <v>1088</v>
      </c>
      <c r="C74" s="551"/>
      <c r="D74" s="551"/>
      <c r="E74" s="541" t="s">
        <v>740</v>
      </c>
      <c r="F74" s="539"/>
      <c r="G74" s="620">
        <v>350</v>
      </c>
      <c r="H74" s="621"/>
      <c r="I74" s="610">
        <v>0.14000000000000001</v>
      </c>
      <c r="J74" s="611"/>
      <c r="K74" s="47" t="s">
        <v>743</v>
      </c>
    </row>
    <row r="75" spans="2:11" x14ac:dyDescent="0.3">
      <c r="B75" s="92" t="s">
        <v>1088</v>
      </c>
      <c r="C75" s="34"/>
      <c r="D75" s="34"/>
      <c r="E75" s="34"/>
      <c r="F75" s="34"/>
      <c r="G75" s="37"/>
      <c r="H75" s="34"/>
      <c r="I75" s="34"/>
      <c r="J75" s="34"/>
      <c r="K75" s="34"/>
    </row>
    <row r="76" spans="2:11" s="84" customFormat="1" x14ac:dyDescent="0.3">
      <c r="B76" s="92" t="s">
        <v>1088</v>
      </c>
      <c r="C76" s="84" t="s">
        <v>271</v>
      </c>
      <c r="D76" s="84" t="s">
        <v>746</v>
      </c>
      <c r="G76" s="85"/>
    </row>
    <row r="77" spans="2:11" x14ac:dyDescent="0.3">
      <c r="B77" s="92" t="s">
        <v>1088</v>
      </c>
      <c r="C77" s="546" t="s">
        <v>657</v>
      </c>
      <c r="D77" s="546"/>
      <c r="E77" s="569"/>
      <c r="F77" s="569"/>
      <c r="G77" s="569" t="s">
        <v>745</v>
      </c>
      <c r="H77" s="569"/>
      <c r="I77" s="569"/>
      <c r="J77" s="569"/>
      <c r="K77" s="36" t="s">
        <v>656</v>
      </c>
    </row>
    <row r="78" spans="2:11" x14ac:dyDescent="0.3">
      <c r="B78" s="92" t="s">
        <v>1088</v>
      </c>
      <c r="C78" s="535" t="s">
        <v>37</v>
      </c>
      <c r="D78" s="535"/>
      <c r="E78" s="535"/>
      <c r="F78" s="536"/>
      <c r="G78" s="618">
        <v>0.02</v>
      </c>
      <c r="H78" s="618"/>
      <c r="I78" s="618"/>
      <c r="J78" s="618"/>
      <c r="K78" s="42" t="s">
        <v>750</v>
      </c>
    </row>
    <row r="79" spans="2:11" x14ac:dyDescent="0.3">
      <c r="B79" s="92" t="s">
        <v>1088</v>
      </c>
      <c r="C79" s="535" t="s">
        <v>747</v>
      </c>
      <c r="D79" s="535"/>
      <c r="E79" s="535"/>
      <c r="F79" s="536"/>
      <c r="G79" s="618">
        <v>7.67</v>
      </c>
      <c r="H79" s="618"/>
      <c r="I79" s="618"/>
      <c r="J79" s="618"/>
      <c r="K79" s="42" t="s">
        <v>751</v>
      </c>
    </row>
    <row r="80" spans="2:11" x14ac:dyDescent="0.3">
      <c r="B80" s="92" t="s">
        <v>1088</v>
      </c>
      <c r="C80" s="597" t="s">
        <v>1201</v>
      </c>
      <c r="D80" s="597"/>
      <c r="E80" s="597"/>
      <c r="F80" s="582"/>
      <c r="G80" s="618">
        <v>9.08</v>
      </c>
      <c r="H80" s="618"/>
      <c r="I80" s="618"/>
      <c r="J80" s="618"/>
      <c r="K80" s="42" t="s">
        <v>1215</v>
      </c>
    </row>
    <row r="81" spans="2:18" x14ac:dyDescent="0.3">
      <c r="B81" s="92" t="s">
        <v>1088</v>
      </c>
      <c r="C81" s="596" t="s">
        <v>748</v>
      </c>
      <c r="D81" s="535"/>
      <c r="E81" s="535"/>
      <c r="F81" s="536"/>
      <c r="G81" s="619">
        <v>0</v>
      </c>
      <c r="H81" s="619"/>
      <c r="I81" s="619"/>
      <c r="J81" s="619"/>
      <c r="K81" s="42" t="s">
        <v>1216</v>
      </c>
    </row>
    <row r="82" spans="2:18" x14ac:dyDescent="0.3">
      <c r="B82" s="92" t="s">
        <v>1088</v>
      </c>
      <c r="C82" s="541" t="s">
        <v>749</v>
      </c>
      <c r="D82" s="541"/>
      <c r="E82" s="541"/>
      <c r="F82" s="539"/>
      <c r="G82" s="615">
        <v>26.69</v>
      </c>
      <c r="H82" s="616"/>
      <c r="I82" s="616"/>
      <c r="J82" s="617"/>
      <c r="K82" s="47" t="s">
        <v>752</v>
      </c>
    </row>
    <row r="83" spans="2:18" x14ac:dyDescent="0.3">
      <c r="B83" s="92" t="s">
        <v>1088</v>
      </c>
      <c r="C83" s="34"/>
      <c r="D83" s="34"/>
      <c r="E83" s="34"/>
      <c r="F83" s="34"/>
      <c r="G83" s="37"/>
      <c r="H83" s="34"/>
      <c r="I83" s="34"/>
      <c r="J83" s="34"/>
      <c r="K83" s="34"/>
    </row>
    <row r="84" spans="2:18" s="84" customFormat="1" x14ac:dyDescent="0.3">
      <c r="B84" s="92" t="s">
        <v>1088</v>
      </c>
      <c r="C84" s="84" t="s">
        <v>486</v>
      </c>
      <c r="D84" s="84" t="s">
        <v>1202</v>
      </c>
      <c r="G84" s="85"/>
    </row>
    <row r="85" spans="2:18" x14ac:dyDescent="0.3">
      <c r="B85" s="92" t="s">
        <v>1088</v>
      </c>
      <c r="C85" s="546" t="s">
        <v>657</v>
      </c>
      <c r="D85" s="546"/>
      <c r="E85" s="569"/>
      <c r="F85" s="569"/>
      <c r="G85" s="35" t="s">
        <v>644</v>
      </c>
      <c r="H85" s="35">
        <v>2021</v>
      </c>
      <c r="I85" s="35">
        <v>2022</v>
      </c>
      <c r="J85" s="35">
        <v>2023</v>
      </c>
      <c r="K85" s="36" t="s">
        <v>656</v>
      </c>
    </row>
    <row r="86" spans="2:18" x14ac:dyDescent="0.3">
      <c r="B86" s="92" t="s">
        <v>1088</v>
      </c>
      <c r="C86" s="597" t="s">
        <v>1195</v>
      </c>
      <c r="D86" s="597"/>
      <c r="E86" s="597"/>
      <c r="F86" s="582"/>
      <c r="G86" s="40" t="s">
        <v>654</v>
      </c>
      <c r="H86" s="168">
        <v>0</v>
      </c>
      <c r="I86" s="168">
        <v>0</v>
      </c>
      <c r="J86" s="168">
        <v>0</v>
      </c>
      <c r="K86" s="42"/>
    </row>
    <row r="87" spans="2:18" x14ac:dyDescent="0.3">
      <c r="B87" s="92" t="s">
        <v>1088</v>
      </c>
      <c r="C87" s="535" t="s">
        <v>753</v>
      </c>
      <c r="D87" s="535"/>
      <c r="E87" s="535"/>
      <c r="F87" s="536"/>
      <c r="G87" s="40" t="s">
        <v>654</v>
      </c>
      <c r="H87" s="168">
        <v>0</v>
      </c>
      <c r="I87" s="168">
        <v>0</v>
      </c>
      <c r="J87" s="168">
        <v>0</v>
      </c>
      <c r="K87" s="42"/>
    </row>
    <row r="88" spans="2:18" x14ac:dyDescent="0.3">
      <c r="B88" s="92" t="s">
        <v>1088</v>
      </c>
      <c r="C88" s="597" t="s">
        <v>1194</v>
      </c>
      <c r="D88" s="597"/>
      <c r="E88" s="597"/>
      <c r="F88" s="582"/>
      <c r="G88" s="40" t="s">
        <v>654</v>
      </c>
      <c r="H88" s="168">
        <v>0</v>
      </c>
      <c r="I88" s="168">
        <v>0</v>
      </c>
      <c r="J88" s="182">
        <v>989.87300000000005</v>
      </c>
      <c r="K88" s="42"/>
    </row>
    <row r="89" spans="2:18" x14ac:dyDescent="0.3">
      <c r="B89" s="92" t="s">
        <v>1088</v>
      </c>
      <c r="C89" s="541" t="s">
        <v>754</v>
      </c>
      <c r="D89" s="541"/>
      <c r="E89" s="541"/>
      <c r="F89" s="539"/>
      <c r="G89" s="45" t="s">
        <v>654</v>
      </c>
      <c r="H89" s="169">
        <v>0</v>
      </c>
      <c r="I89" s="169">
        <v>0</v>
      </c>
      <c r="J89" s="169">
        <v>0</v>
      </c>
      <c r="K89" s="47"/>
    </row>
    <row r="90" spans="2:18" x14ac:dyDescent="0.3">
      <c r="B90" s="92" t="s">
        <v>1088</v>
      </c>
      <c r="C90" s="34" t="s">
        <v>755</v>
      </c>
      <c r="D90" s="34"/>
      <c r="E90" s="34"/>
      <c r="F90" s="34"/>
      <c r="G90" s="37"/>
      <c r="H90" s="34"/>
      <c r="I90" s="34"/>
      <c r="J90" s="34"/>
      <c r="K90" s="34"/>
    </row>
    <row r="91" spans="2:18" x14ac:dyDescent="0.3">
      <c r="B91" s="92" t="s">
        <v>1088</v>
      </c>
      <c r="C91" s="34"/>
      <c r="D91" s="34"/>
      <c r="E91" s="34"/>
      <c r="F91" s="34"/>
      <c r="G91" s="37"/>
      <c r="H91" s="34"/>
      <c r="I91" s="34"/>
      <c r="J91" s="34"/>
      <c r="K91" s="34"/>
    </row>
    <row r="92" spans="2:18" s="84" customFormat="1" x14ac:dyDescent="0.3">
      <c r="B92" s="92" t="s">
        <v>1088</v>
      </c>
      <c r="C92" s="86" t="s">
        <v>272</v>
      </c>
      <c r="D92" s="84" t="s">
        <v>684</v>
      </c>
      <c r="G92" s="85"/>
      <c r="M92"/>
      <c r="N92"/>
      <c r="O92"/>
      <c r="P92"/>
      <c r="Q92"/>
      <c r="R92"/>
    </row>
    <row r="93" spans="2:18" x14ac:dyDescent="0.3">
      <c r="B93" s="92" t="s">
        <v>1088</v>
      </c>
      <c r="C93" s="546" t="s">
        <v>657</v>
      </c>
      <c r="D93" s="546"/>
      <c r="E93" s="569"/>
      <c r="F93" s="569"/>
      <c r="G93" s="35" t="s">
        <v>644</v>
      </c>
      <c r="H93" s="35">
        <v>2021</v>
      </c>
      <c r="I93" s="35">
        <v>2022</v>
      </c>
      <c r="J93" s="35">
        <v>2023</v>
      </c>
      <c r="K93" s="36" t="s">
        <v>656</v>
      </c>
    </row>
    <row r="94" spans="2:18" x14ac:dyDescent="0.3">
      <c r="B94" s="92" t="s">
        <v>1088</v>
      </c>
      <c r="C94" s="536" t="s">
        <v>756</v>
      </c>
      <c r="D94" s="536"/>
      <c r="E94" s="562"/>
      <c r="F94" s="562"/>
      <c r="G94" s="40" t="s">
        <v>654</v>
      </c>
      <c r="H94" s="152" t="s">
        <v>217</v>
      </c>
      <c r="I94" s="152" t="s">
        <v>217</v>
      </c>
      <c r="J94" s="182">
        <v>989.87300000000005</v>
      </c>
      <c r="K94" s="42"/>
    </row>
    <row r="95" spans="2:18" x14ac:dyDescent="0.3">
      <c r="B95" s="92" t="s">
        <v>1088</v>
      </c>
      <c r="C95" s="547" t="s">
        <v>757</v>
      </c>
      <c r="D95" s="547"/>
      <c r="E95" s="535" t="s">
        <v>760</v>
      </c>
      <c r="F95" s="536"/>
      <c r="G95" s="40" t="s">
        <v>654</v>
      </c>
      <c r="H95" s="152" t="s">
        <v>217</v>
      </c>
      <c r="I95" s="152" t="s">
        <v>217</v>
      </c>
      <c r="J95" s="41">
        <v>210.5</v>
      </c>
      <c r="K95" s="42" t="s">
        <v>761</v>
      </c>
    </row>
    <row r="96" spans="2:18" x14ac:dyDescent="0.3">
      <c r="B96" s="92" t="s">
        <v>1088</v>
      </c>
      <c r="C96" s="549"/>
      <c r="D96" s="549"/>
      <c r="E96" s="535" t="s">
        <v>758</v>
      </c>
      <c r="F96" s="536"/>
      <c r="G96" s="40" t="s">
        <v>654</v>
      </c>
      <c r="H96" s="152" t="s">
        <v>217</v>
      </c>
      <c r="I96" s="152" t="s">
        <v>217</v>
      </c>
      <c r="J96" s="41">
        <v>176.84100000000001</v>
      </c>
      <c r="K96" s="42"/>
    </row>
    <row r="97" spans="2:11" x14ac:dyDescent="0.3">
      <c r="B97" s="92" t="s">
        <v>1088</v>
      </c>
      <c r="C97" s="551"/>
      <c r="D97" s="551"/>
      <c r="E97" s="43" t="s">
        <v>759</v>
      </c>
      <c r="F97" s="44"/>
      <c r="G97" s="45" t="s">
        <v>654</v>
      </c>
      <c r="H97" s="153" t="s">
        <v>217</v>
      </c>
      <c r="I97" s="153" t="s">
        <v>217</v>
      </c>
      <c r="J97" s="46">
        <v>121.80800000000001</v>
      </c>
      <c r="K97" s="47"/>
    </row>
    <row r="98" spans="2:11" x14ac:dyDescent="0.3">
      <c r="B98" s="92" t="s">
        <v>1088</v>
      </c>
      <c r="C98" s="34"/>
      <c r="D98" s="34"/>
      <c r="E98" s="34"/>
      <c r="F98" s="34"/>
      <c r="G98" s="37"/>
      <c r="H98" s="34"/>
      <c r="I98" s="34"/>
      <c r="J98" s="34"/>
      <c r="K98" s="34"/>
    </row>
    <row r="99" spans="2:11" s="84" customFormat="1" x14ac:dyDescent="0.3">
      <c r="B99" s="92" t="s">
        <v>1088</v>
      </c>
      <c r="C99" s="84" t="s">
        <v>273</v>
      </c>
      <c r="D99" s="84" t="s">
        <v>685</v>
      </c>
      <c r="G99" s="85"/>
    </row>
    <row r="100" spans="2:11" x14ac:dyDescent="0.3">
      <c r="B100" s="92" t="s">
        <v>1088</v>
      </c>
      <c r="C100" s="546" t="s">
        <v>657</v>
      </c>
      <c r="D100" s="546"/>
      <c r="E100" s="569"/>
      <c r="F100" s="569"/>
      <c r="G100" s="35" t="s">
        <v>644</v>
      </c>
      <c r="H100" s="35">
        <v>2021</v>
      </c>
      <c r="I100" s="35">
        <v>2022</v>
      </c>
      <c r="J100" s="35">
        <v>2023</v>
      </c>
      <c r="K100" s="36" t="s">
        <v>656</v>
      </c>
    </row>
    <row r="101" spans="2:11" x14ac:dyDescent="0.3">
      <c r="B101" s="92" t="s">
        <v>1088</v>
      </c>
      <c r="C101" s="535" t="s">
        <v>762</v>
      </c>
      <c r="D101" s="535"/>
      <c r="E101" s="535"/>
      <c r="F101" s="536"/>
      <c r="G101" s="40" t="s">
        <v>723</v>
      </c>
      <c r="H101" s="114">
        <v>0</v>
      </c>
      <c r="I101" s="114">
        <v>4</v>
      </c>
      <c r="J101" s="114">
        <v>7</v>
      </c>
      <c r="K101" s="42" t="s">
        <v>1231</v>
      </c>
    </row>
    <row r="102" spans="2:11" x14ac:dyDescent="0.3">
      <c r="B102" s="92" t="s">
        <v>1088</v>
      </c>
      <c r="C102" s="535" t="s">
        <v>763</v>
      </c>
      <c r="D102" s="535"/>
      <c r="E102" s="535"/>
      <c r="F102" s="536"/>
      <c r="G102" s="40" t="s">
        <v>723</v>
      </c>
      <c r="H102" s="114">
        <v>0</v>
      </c>
      <c r="I102" s="114">
        <v>4</v>
      </c>
      <c r="J102" s="114">
        <v>7</v>
      </c>
      <c r="K102" s="42"/>
    </row>
    <row r="103" spans="2:11" x14ac:dyDescent="0.3">
      <c r="B103" s="92" t="s">
        <v>1088</v>
      </c>
      <c r="C103" s="541" t="s">
        <v>764</v>
      </c>
      <c r="D103" s="541"/>
      <c r="E103" s="541"/>
      <c r="F103" s="539"/>
      <c r="G103" s="45" t="s">
        <v>723</v>
      </c>
      <c r="H103" s="83">
        <v>0</v>
      </c>
      <c r="I103" s="83">
        <v>1</v>
      </c>
      <c r="J103" s="83">
        <v>1</v>
      </c>
      <c r="K103" s="47"/>
    </row>
    <row r="104" spans="2:11" x14ac:dyDescent="0.3">
      <c r="B104" s="92" t="s">
        <v>1088</v>
      </c>
      <c r="C104" s="34"/>
      <c r="D104" s="34"/>
      <c r="E104" s="34"/>
      <c r="F104" s="34"/>
      <c r="G104" s="37"/>
      <c r="H104" s="34"/>
      <c r="I104" s="34"/>
      <c r="J104" s="34"/>
      <c r="K104" s="34"/>
    </row>
    <row r="105" spans="2:11" s="84" customFormat="1" x14ac:dyDescent="0.3">
      <c r="B105" s="92" t="s">
        <v>1088</v>
      </c>
      <c r="C105" s="84" t="s">
        <v>274</v>
      </c>
      <c r="D105" s="84" t="s">
        <v>765</v>
      </c>
      <c r="G105" s="85"/>
    </row>
    <row r="106" spans="2:11" x14ac:dyDescent="0.3">
      <c r="B106" s="92" t="s">
        <v>1088</v>
      </c>
      <c r="C106" s="546" t="s">
        <v>657</v>
      </c>
      <c r="D106" s="546"/>
      <c r="E106" s="569"/>
      <c r="F106" s="569"/>
      <c r="G106" s="35" t="s">
        <v>644</v>
      </c>
      <c r="H106" s="35">
        <v>2021</v>
      </c>
      <c r="I106" s="35">
        <v>2022</v>
      </c>
      <c r="J106" s="35">
        <v>2023</v>
      </c>
      <c r="K106" s="36" t="s">
        <v>656</v>
      </c>
    </row>
    <row r="107" spans="2:11" x14ac:dyDescent="0.3">
      <c r="B107" s="92" t="s">
        <v>1088</v>
      </c>
      <c r="C107" s="535" t="s">
        <v>766</v>
      </c>
      <c r="D107" s="535"/>
      <c r="E107" s="535"/>
      <c r="F107" s="536"/>
      <c r="G107" s="40" t="s">
        <v>723</v>
      </c>
      <c r="H107" s="114">
        <v>0</v>
      </c>
      <c r="I107" s="114">
        <v>1</v>
      </c>
      <c r="J107" s="114">
        <v>1</v>
      </c>
      <c r="K107" s="42" t="s">
        <v>769</v>
      </c>
    </row>
    <row r="108" spans="2:11" x14ac:dyDescent="0.3">
      <c r="B108" s="92" t="s">
        <v>1088</v>
      </c>
      <c r="C108" s="541" t="s">
        <v>764</v>
      </c>
      <c r="D108" s="541"/>
      <c r="E108" s="541"/>
      <c r="F108" s="539"/>
      <c r="G108" s="45" t="s">
        <v>723</v>
      </c>
      <c r="H108" s="83">
        <v>0</v>
      </c>
      <c r="I108" s="83">
        <v>0</v>
      </c>
      <c r="J108" s="83">
        <v>0</v>
      </c>
      <c r="K108" s="47"/>
    </row>
    <row r="109" spans="2:11" x14ac:dyDescent="0.3">
      <c r="B109" s="92" t="s">
        <v>1088</v>
      </c>
      <c r="C109" s="34"/>
      <c r="D109" s="34"/>
      <c r="E109" s="34"/>
      <c r="F109" s="34"/>
      <c r="G109" s="37"/>
      <c r="H109" s="34"/>
      <c r="I109" s="34"/>
      <c r="J109" s="34"/>
      <c r="K109" s="34"/>
    </row>
    <row r="110" spans="2:11" s="84" customFormat="1" x14ac:dyDescent="0.3">
      <c r="B110" s="92" t="s">
        <v>1088</v>
      </c>
      <c r="C110" s="84" t="s">
        <v>275</v>
      </c>
      <c r="D110" s="84" t="s">
        <v>1160</v>
      </c>
      <c r="G110" s="85"/>
    </row>
    <row r="111" spans="2:11" x14ac:dyDescent="0.3">
      <c r="B111" s="92" t="s">
        <v>1088</v>
      </c>
      <c r="C111" s="546" t="s">
        <v>657</v>
      </c>
      <c r="D111" s="546"/>
      <c r="E111" s="569"/>
      <c r="F111" s="569"/>
      <c r="G111" s="35" t="s">
        <v>644</v>
      </c>
      <c r="H111" s="35">
        <v>2021</v>
      </c>
      <c r="I111" s="35">
        <v>2022</v>
      </c>
      <c r="J111" s="35">
        <v>2023</v>
      </c>
      <c r="K111" s="36" t="s">
        <v>656</v>
      </c>
    </row>
    <row r="112" spans="2:11" x14ac:dyDescent="0.3">
      <c r="B112" s="92" t="s">
        <v>1088</v>
      </c>
      <c r="C112" s="535" t="s">
        <v>767</v>
      </c>
      <c r="D112" s="535"/>
      <c r="E112" s="535"/>
      <c r="F112" s="536"/>
      <c r="G112" s="40" t="s">
        <v>723</v>
      </c>
      <c r="H112" s="109" t="s">
        <v>182</v>
      </c>
      <c r="I112" s="109" t="s">
        <v>182</v>
      </c>
      <c r="J112" s="49">
        <v>0</v>
      </c>
      <c r="K112" s="42"/>
    </row>
    <row r="113" spans="2:11" x14ac:dyDescent="0.3">
      <c r="B113" s="92" t="s">
        <v>1088</v>
      </c>
      <c r="C113" s="629" t="s">
        <v>1196</v>
      </c>
      <c r="D113" s="629"/>
      <c r="E113" s="629"/>
      <c r="F113" s="626"/>
      <c r="G113" s="45" t="s">
        <v>654</v>
      </c>
      <c r="H113" s="62" t="s">
        <v>182</v>
      </c>
      <c r="I113" s="62" t="s">
        <v>182</v>
      </c>
      <c r="J113" s="51">
        <v>0</v>
      </c>
      <c r="K113" s="47"/>
    </row>
    <row r="114" spans="2:11" x14ac:dyDescent="0.3">
      <c r="B114" s="92" t="s">
        <v>1088</v>
      </c>
      <c r="C114" s="34"/>
      <c r="D114" s="34"/>
      <c r="E114" s="34"/>
      <c r="F114" s="34"/>
      <c r="G114" s="37"/>
      <c r="H114" s="187"/>
      <c r="I114" s="187"/>
      <c r="J114" s="34"/>
      <c r="K114" s="34"/>
    </row>
    <row r="115" spans="2:11" x14ac:dyDescent="0.3">
      <c r="B115" s="92" t="s">
        <v>1088</v>
      </c>
      <c r="C115" s="34"/>
      <c r="D115" s="34"/>
      <c r="E115" s="34"/>
      <c r="F115" s="34"/>
      <c r="G115" s="37"/>
      <c r="H115" s="34"/>
      <c r="I115" s="34"/>
      <c r="J115" s="34"/>
      <c r="K115" s="34"/>
    </row>
    <row r="116" spans="2:11" x14ac:dyDescent="0.3">
      <c r="B116" s="92" t="s">
        <v>1199</v>
      </c>
      <c r="C116" s="34"/>
      <c r="D116" s="34"/>
      <c r="E116" s="34"/>
      <c r="F116" s="34"/>
      <c r="G116" s="37"/>
      <c r="H116" s="34"/>
      <c r="I116" s="34"/>
      <c r="J116" s="34"/>
      <c r="K116" s="34"/>
    </row>
    <row r="117" spans="2:11" s="84" customFormat="1" x14ac:dyDescent="0.3">
      <c r="B117" s="87" t="s">
        <v>638</v>
      </c>
      <c r="C117" s="87"/>
      <c r="D117" s="88"/>
      <c r="E117" s="88"/>
      <c r="F117" s="88"/>
      <c r="G117" s="89"/>
      <c r="H117" s="88"/>
      <c r="I117" s="88"/>
      <c r="J117" s="88"/>
      <c r="K117" s="88"/>
    </row>
    <row r="118" spans="2:11" ht="17.25" x14ac:dyDescent="0.3">
      <c r="B118" s="92" t="s">
        <v>1199</v>
      </c>
      <c r="C118" s="28"/>
      <c r="D118" s="28"/>
      <c r="E118" s="29"/>
      <c r="F118" s="29"/>
      <c r="G118" s="30"/>
      <c r="H118" s="29"/>
      <c r="I118" s="29"/>
      <c r="J118" s="29"/>
      <c r="K118" s="29"/>
    </row>
    <row r="119" spans="2:11" s="84" customFormat="1" x14ac:dyDescent="0.3">
      <c r="B119" s="92" t="s">
        <v>1199</v>
      </c>
      <c r="C119" s="84" t="s">
        <v>277</v>
      </c>
      <c r="D119" s="84" t="s">
        <v>686</v>
      </c>
      <c r="G119" s="85"/>
    </row>
    <row r="120" spans="2:11" x14ac:dyDescent="0.3">
      <c r="B120" s="92" t="s">
        <v>1199</v>
      </c>
      <c r="C120" s="545" t="s">
        <v>657</v>
      </c>
      <c r="D120" s="545"/>
      <c r="E120" s="545"/>
      <c r="F120" s="546"/>
      <c r="G120" s="35" t="s">
        <v>644</v>
      </c>
      <c r="H120" s="35">
        <v>2021</v>
      </c>
      <c r="I120" s="35">
        <v>2022</v>
      </c>
      <c r="J120" s="35">
        <v>2023</v>
      </c>
      <c r="K120" s="36" t="s">
        <v>656</v>
      </c>
    </row>
    <row r="121" spans="2:11" x14ac:dyDescent="0.3">
      <c r="B121" s="92" t="s">
        <v>1199</v>
      </c>
      <c r="C121" s="547" t="s">
        <v>773</v>
      </c>
      <c r="D121" s="547"/>
      <c r="E121" s="38" t="s">
        <v>666</v>
      </c>
      <c r="F121" s="39"/>
      <c r="G121" s="40" t="s">
        <v>245</v>
      </c>
      <c r="H121" s="65">
        <v>3409409</v>
      </c>
      <c r="I121" s="65">
        <v>3473210</v>
      </c>
      <c r="J121" s="65">
        <v>3322947</v>
      </c>
      <c r="K121" s="293"/>
    </row>
    <row r="122" spans="2:11" x14ac:dyDescent="0.3">
      <c r="B122" s="92" t="s">
        <v>1199</v>
      </c>
      <c r="C122" s="549"/>
      <c r="D122" s="549"/>
      <c r="E122" s="38" t="s">
        <v>770</v>
      </c>
      <c r="F122" s="39"/>
      <c r="G122" s="40" t="s">
        <v>43</v>
      </c>
      <c r="H122" s="66">
        <v>3036989</v>
      </c>
      <c r="I122" s="65">
        <v>3128818</v>
      </c>
      <c r="J122" s="65">
        <v>3009402</v>
      </c>
      <c r="K122" s="294"/>
    </row>
    <row r="123" spans="2:11" x14ac:dyDescent="0.3">
      <c r="B123" s="92" t="s">
        <v>1199</v>
      </c>
      <c r="C123" s="567"/>
      <c r="D123" s="567"/>
      <c r="E123" s="38" t="s">
        <v>771</v>
      </c>
      <c r="F123" s="39"/>
      <c r="G123" s="40" t="s">
        <v>43</v>
      </c>
      <c r="H123" s="65">
        <v>372428</v>
      </c>
      <c r="I123" s="65">
        <v>344400</v>
      </c>
      <c r="J123" s="65">
        <v>313545</v>
      </c>
      <c r="K123" s="294"/>
    </row>
    <row r="124" spans="2:11" x14ac:dyDescent="0.3">
      <c r="B124" s="92" t="s">
        <v>1199</v>
      </c>
      <c r="C124" s="598" t="s">
        <v>774</v>
      </c>
      <c r="D124" s="541"/>
      <c r="E124" s="541"/>
      <c r="F124" s="539"/>
      <c r="G124" s="45" t="s">
        <v>772</v>
      </c>
      <c r="H124" s="67">
        <v>619.74807832254271</v>
      </c>
      <c r="I124" s="67">
        <v>682.78132559769961</v>
      </c>
      <c r="J124" s="67">
        <v>791.90414637424612</v>
      </c>
      <c r="K124" s="47"/>
    </row>
    <row r="125" spans="2:11" x14ac:dyDescent="0.3">
      <c r="B125" s="92" t="s">
        <v>1199</v>
      </c>
      <c r="C125" s="34"/>
      <c r="D125" s="34"/>
      <c r="E125" s="34"/>
      <c r="F125" s="34"/>
      <c r="G125" s="37"/>
      <c r="H125" s="34"/>
      <c r="I125" s="34"/>
      <c r="J125" s="34"/>
      <c r="K125" s="34"/>
    </row>
    <row r="126" spans="2:11" s="84" customFormat="1" x14ac:dyDescent="0.3">
      <c r="B126" s="92" t="s">
        <v>1199</v>
      </c>
      <c r="C126" s="84" t="s">
        <v>280</v>
      </c>
      <c r="D126" s="84" t="s">
        <v>687</v>
      </c>
      <c r="G126" s="85"/>
    </row>
    <row r="127" spans="2:11" x14ac:dyDescent="0.3">
      <c r="B127" s="92" t="s">
        <v>1199</v>
      </c>
      <c r="C127" s="545" t="s">
        <v>657</v>
      </c>
      <c r="D127" s="545"/>
      <c r="E127" s="545"/>
      <c r="F127" s="546"/>
      <c r="G127" s="35" t="s">
        <v>644</v>
      </c>
      <c r="H127" s="35">
        <v>2021</v>
      </c>
      <c r="I127" s="35">
        <v>2022</v>
      </c>
      <c r="J127" s="35">
        <v>2023</v>
      </c>
      <c r="K127" s="36" t="s">
        <v>656</v>
      </c>
    </row>
    <row r="128" spans="2:11" x14ac:dyDescent="0.3">
      <c r="B128" s="92" t="s">
        <v>1199</v>
      </c>
      <c r="C128" s="628" t="s">
        <v>777</v>
      </c>
      <c r="D128" s="628"/>
      <c r="E128" s="628"/>
      <c r="F128" s="554"/>
      <c r="G128" s="45" t="s">
        <v>43</v>
      </c>
      <c r="H128" s="67">
        <v>5236713.4279999994</v>
      </c>
      <c r="I128" s="67">
        <v>5779331.813493466</v>
      </c>
      <c r="J128" s="67">
        <v>5271699</v>
      </c>
      <c r="K128" s="199" t="s">
        <v>775</v>
      </c>
    </row>
    <row r="129" spans="2:11" x14ac:dyDescent="0.3">
      <c r="B129" s="92" t="s">
        <v>1199</v>
      </c>
      <c r="C129" s="34"/>
      <c r="D129" s="34"/>
      <c r="E129" s="34"/>
      <c r="F129" s="34"/>
      <c r="G129" s="37"/>
      <c r="H129" s="85"/>
      <c r="I129" s="34"/>
      <c r="J129" s="34"/>
      <c r="K129" s="34"/>
    </row>
    <row r="130" spans="2:11" s="84" customFormat="1" x14ac:dyDescent="0.3">
      <c r="B130" s="92" t="s">
        <v>1199</v>
      </c>
      <c r="C130" s="84" t="s">
        <v>282</v>
      </c>
      <c r="D130" s="84" t="s">
        <v>1203</v>
      </c>
      <c r="G130" s="85"/>
      <c r="H130" s="85"/>
      <c r="I130" s="85"/>
      <c r="J130" s="85"/>
    </row>
    <row r="131" spans="2:11" x14ac:dyDescent="0.3">
      <c r="B131" s="92" t="s">
        <v>1199</v>
      </c>
      <c r="C131" s="545" t="s">
        <v>657</v>
      </c>
      <c r="D131" s="545"/>
      <c r="E131" s="545"/>
      <c r="F131" s="546"/>
      <c r="G131" s="35" t="s">
        <v>644</v>
      </c>
      <c r="H131" s="35">
        <v>2021</v>
      </c>
      <c r="I131" s="35">
        <v>2022</v>
      </c>
      <c r="J131" s="35">
        <v>2023</v>
      </c>
      <c r="K131" s="36" t="s">
        <v>656</v>
      </c>
    </row>
    <row r="132" spans="2:11" x14ac:dyDescent="0.3">
      <c r="B132" s="92" t="s">
        <v>1199</v>
      </c>
      <c r="C132" s="536" t="s">
        <v>776</v>
      </c>
      <c r="D132" s="562"/>
      <c r="E132" s="562"/>
      <c r="F132" s="562"/>
      <c r="G132" s="40" t="s">
        <v>358</v>
      </c>
      <c r="H132" s="65">
        <v>42727</v>
      </c>
      <c r="I132" s="65">
        <v>42338</v>
      </c>
      <c r="J132" s="65">
        <v>40767.100000000006</v>
      </c>
      <c r="K132" s="42"/>
    </row>
    <row r="133" spans="2:11" x14ac:dyDescent="0.3">
      <c r="B133" s="92" t="s">
        <v>1199</v>
      </c>
      <c r="C133" s="538" t="s">
        <v>778</v>
      </c>
      <c r="D133" s="544"/>
      <c r="E133" s="536" t="s">
        <v>666</v>
      </c>
      <c r="F133" s="562"/>
      <c r="G133" s="40" t="s">
        <v>49</v>
      </c>
      <c r="H133" s="68">
        <v>41718</v>
      </c>
      <c r="I133" s="68">
        <v>41453</v>
      </c>
      <c r="J133" s="65">
        <v>39911.300000000003</v>
      </c>
      <c r="K133" s="42"/>
    </row>
    <row r="134" spans="2:11" x14ac:dyDescent="0.3">
      <c r="B134" s="92" t="s">
        <v>1199</v>
      </c>
      <c r="C134" s="538"/>
      <c r="D134" s="544"/>
      <c r="E134" s="537" t="s">
        <v>779</v>
      </c>
      <c r="F134" s="39" t="s">
        <v>666</v>
      </c>
      <c r="G134" s="40" t="s">
        <v>49</v>
      </c>
      <c r="H134" s="68">
        <v>33905</v>
      </c>
      <c r="I134" s="68">
        <v>34550</v>
      </c>
      <c r="J134" s="65">
        <v>33354</v>
      </c>
      <c r="K134" s="42"/>
    </row>
    <row r="135" spans="2:11" x14ac:dyDescent="0.3">
      <c r="B135" s="92" t="s">
        <v>1199</v>
      </c>
      <c r="C135" s="538"/>
      <c r="D135" s="544"/>
      <c r="E135" s="537"/>
      <c r="F135" s="39" t="s">
        <v>51</v>
      </c>
      <c r="G135" s="40" t="s">
        <v>49</v>
      </c>
      <c r="H135" s="68">
        <v>551</v>
      </c>
      <c r="I135" s="68">
        <v>500</v>
      </c>
      <c r="J135" s="65">
        <v>486.6</v>
      </c>
      <c r="K135" s="42"/>
    </row>
    <row r="136" spans="2:11" x14ac:dyDescent="0.3">
      <c r="B136" s="92" t="s">
        <v>1199</v>
      </c>
      <c r="C136" s="538"/>
      <c r="D136" s="544"/>
      <c r="E136" s="537"/>
      <c r="F136" s="39" t="s">
        <v>52</v>
      </c>
      <c r="G136" s="40" t="s">
        <v>49</v>
      </c>
      <c r="H136" s="68">
        <v>0.1</v>
      </c>
      <c r="I136" s="68">
        <v>0.4</v>
      </c>
      <c r="J136" s="65">
        <v>1.4</v>
      </c>
      <c r="K136" s="42"/>
    </row>
    <row r="137" spans="2:11" x14ac:dyDescent="0.3">
      <c r="B137" s="92" t="s">
        <v>1199</v>
      </c>
      <c r="C137" s="538"/>
      <c r="D137" s="544"/>
      <c r="E137" s="537"/>
      <c r="F137" s="39" t="s">
        <v>781</v>
      </c>
      <c r="G137" s="40" t="s">
        <v>49</v>
      </c>
      <c r="H137" s="68">
        <v>0.2</v>
      </c>
      <c r="I137" s="68">
        <v>0.2</v>
      </c>
      <c r="J137" s="65">
        <v>1.4</v>
      </c>
      <c r="K137" s="42"/>
    </row>
    <row r="138" spans="2:11" x14ac:dyDescent="0.3">
      <c r="B138" s="92" t="s">
        <v>1199</v>
      </c>
      <c r="C138" s="538"/>
      <c r="D138" s="544"/>
      <c r="E138" s="537"/>
      <c r="F138" s="39" t="s">
        <v>782</v>
      </c>
      <c r="G138" s="69" t="s">
        <v>49</v>
      </c>
      <c r="H138" s="68">
        <v>27</v>
      </c>
      <c r="I138" s="68">
        <v>26</v>
      </c>
      <c r="J138" s="65">
        <v>26</v>
      </c>
      <c r="K138" s="42"/>
    </row>
    <row r="139" spans="2:11" x14ac:dyDescent="0.3">
      <c r="B139" s="92" t="s">
        <v>1199</v>
      </c>
      <c r="C139" s="538"/>
      <c r="D139" s="544"/>
      <c r="E139" s="537"/>
      <c r="F139" s="39" t="s">
        <v>783</v>
      </c>
      <c r="G139" s="69" t="s">
        <v>49</v>
      </c>
      <c r="H139" s="68">
        <v>24249</v>
      </c>
      <c r="I139" s="68">
        <v>25149</v>
      </c>
      <c r="J139" s="65">
        <v>24299.4</v>
      </c>
      <c r="K139" s="42"/>
    </row>
    <row r="140" spans="2:11" x14ac:dyDescent="0.3">
      <c r="B140" s="92" t="s">
        <v>1199</v>
      </c>
      <c r="C140" s="538"/>
      <c r="D140" s="544"/>
      <c r="E140" s="537"/>
      <c r="F140" s="39" t="s">
        <v>661</v>
      </c>
      <c r="G140" s="40" t="s">
        <v>49</v>
      </c>
      <c r="H140" s="68">
        <v>9078</v>
      </c>
      <c r="I140" s="68">
        <v>8874</v>
      </c>
      <c r="J140" s="65">
        <v>8539.2000000000007</v>
      </c>
      <c r="K140" s="42"/>
    </row>
    <row r="141" spans="2:11" x14ac:dyDescent="0.3">
      <c r="B141" s="92" t="s">
        <v>1199</v>
      </c>
      <c r="C141" s="538"/>
      <c r="D141" s="544"/>
      <c r="E141" s="537" t="s">
        <v>780</v>
      </c>
      <c r="F141" s="39" t="s">
        <v>666</v>
      </c>
      <c r="G141" s="40" t="s">
        <v>49</v>
      </c>
      <c r="H141" s="68">
        <v>7813</v>
      </c>
      <c r="I141" s="68">
        <v>6903</v>
      </c>
      <c r="J141" s="65">
        <v>6557.3</v>
      </c>
      <c r="K141" s="42"/>
    </row>
    <row r="142" spans="2:11" x14ac:dyDescent="0.3">
      <c r="B142" s="92" t="s">
        <v>1199</v>
      </c>
      <c r="C142" s="538"/>
      <c r="D142" s="544"/>
      <c r="E142" s="537"/>
      <c r="F142" s="39" t="s">
        <v>784</v>
      </c>
      <c r="G142" s="40" t="s">
        <v>49</v>
      </c>
      <c r="H142" s="68">
        <v>5329</v>
      </c>
      <c r="I142" s="68">
        <v>4832</v>
      </c>
      <c r="J142" s="65">
        <v>4815.1000000000004</v>
      </c>
      <c r="K142" s="42"/>
    </row>
    <row r="143" spans="2:11" x14ac:dyDescent="0.3">
      <c r="B143" s="92" t="s">
        <v>1199</v>
      </c>
      <c r="C143" s="538"/>
      <c r="D143" s="544"/>
      <c r="E143" s="537"/>
      <c r="F143" s="39" t="s">
        <v>785</v>
      </c>
      <c r="G143" s="40" t="s">
        <v>49</v>
      </c>
      <c r="H143" s="68">
        <v>2484</v>
      </c>
      <c r="I143" s="68">
        <v>2071</v>
      </c>
      <c r="J143" s="65">
        <v>1742.2</v>
      </c>
      <c r="K143" s="42"/>
    </row>
    <row r="144" spans="2:11" x14ac:dyDescent="0.3">
      <c r="B144" s="92" t="s">
        <v>1199</v>
      </c>
      <c r="C144" s="538"/>
      <c r="D144" s="544"/>
      <c r="E144" s="537"/>
      <c r="F144" s="39" t="s">
        <v>661</v>
      </c>
      <c r="G144" s="40" t="s">
        <v>49</v>
      </c>
      <c r="H144" s="68">
        <v>0</v>
      </c>
      <c r="I144" s="68">
        <v>0</v>
      </c>
      <c r="J144" s="65">
        <v>0</v>
      </c>
      <c r="K144" s="42"/>
    </row>
    <row r="145" spans="2:11" x14ac:dyDescent="0.3">
      <c r="B145" s="92" t="s">
        <v>1199</v>
      </c>
      <c r="C145" s="536" t="s">
        <v>786</v>
      </c>
      <c r="D145" s="562"/>
      <c r="E145" s="562"/>
      <c r="F145" s="562"/>
      <c r="G145" s="40" t="s">
        <v>49</v>
      </c>
      <c r="H145" s="65">
        <v>1008</v>
      </c>
      <c r="I145" s="65">
        <v>885</v>
      </c>
      <c r="J145" s="65">
        <v>855.8</v>
      </c>
      <c r="K145" s="42"/>
    </row>
    <row r="146" spans="2:11" x14ac:dyDescent="0.3">
      <c r="B146" s="92" t="s">
        <v>1199</v>
      </c>
      <c r="C146" s="626" t="s">
        <v>1204</v>
      </c>
      <c r="D146" s="627"/>
      <c r="E146" s="627"/>
      <c r="F146" s="627"/>
      <c r="G146" s="45" t="s">
        <v>787</v>
      </c>
      <c r="H146" s="74">
        <v>7.7667349803110399</v>
      </c>
      <c r="I146" s="74">
        <v>8.3230198471026515</v>
      </c>
      <c r="J146" s="74">
        <v>9.7153627565090677</v>
      </c>
      <c r="K146" s="47"/>
    </row>
    <row r="147" spans="2:11" x14ac:dyDescent="0.3">
      <c r="B147" s="92" t="s">
        <v>1199</v>
      </c>
      <c r="C147" s="34"/>
      <c r="D147" s="34"/>
      <c r="E147" s="34"/>
      <c r="F147" s="34"/>
      <c r="G147" s="37"/>
      <c r="H147" s="280"/>
      <c r="I147" s="280"/>
      <c r="J147" s="280"/>
      <c r="K147" s="34"/>
    </row>
    <row r="148" spans="2:11" s="84" customFormat="1" x14ac:dyDescent="0.3">
      <c r="B148" s="92" t="s">
        <v>1199</v>
      </c>
      <c r="C148" s="84" t="s">
        <v>283</v>
      </c>
      <c r="D148" s="84" t="s">
        <v>688</v>
      </c>
      <c r="G148" s="85"/>
      <c r="H148" s="174"/>
      <c r="I148" s="174"/>
      <c r="J148" s="174"/>
    </row>
    <row r="149" spans="2:11" x14ac:dyDescent="0.3">
      <c r="B149" s="92" t="s">
        <v>1199</v>
      </c>
      <c r="C149" s="545" t="s">
        <v>657</v>
      </c>
      <c r="D149" s="545"/>
      <c r="E149" s="545"/>
      <c r="F149" s="546"/>
      <c r="G149" s="35" t="s">
        <v>644</v>
      </c>
      <c r="H149" s="35">
        <v>2021</v>
      </c>
      <c r="I149" s="35">
        <v>2022</v>
      </c>
      <c r="J149" s="35">
        <v>2023</v>
      </c>
      <c r="K149" s="36" t="s">
        <v>656</v>
      </c>
    </row>
    <row r="150" spans="2:11" x14ac:dyDescent="0.3">
      <c r="B150" s="92" t="s">
        <v>1199</v>
      </c>
      <c r="C150" s="542" t="s">
        <v>796</v>
      </c>
      <c r="D150" s="542"/>
      <c r="E150" s="535" t="s">
        <v>666</v>
      </c>
      <c r="F150" s="536"/>
      <c r="G150" s="40" t="s">
        <v>49</v>
      </c>
      <c r="H150" s="65">
        <v>20964</v>
      </c>
      <c r="I150" s="65">
        <v>20377</v>
      </c>
      <c r="J150" s="65">
        <v>17964.472999999998</v>
      </c>
      <c r="K150" s="42"/>
    </row>
    <row r="151" spans="2:11" x14ac:dyDescent="0.3">
      <c r="B151" s="92" t="s">
        <v>1199</v>
      </c>
      <c r="C151" s="557"/>
      <c r="D151" s="557"/>
      <c r="E151" s="599" t="s">
        <v>797</v>
      </c>
      <c r="F151" s="530" t="s">
        <v>666</v>
      </c>
      <c r="G151" s="40" t="s">
        <v>49</v>
      </c>
      <c r="H151" s="65">
        <v>20734</v>
      </c>
      <c r="I151" s="65">
        <v>20145</v>
      </c>
      <c r="J151" s="65">
        <v>17782.540999999997</v>
      </c>
      <c r="K151" s="42"/>
    </row>
    <row r="152" spans="2:11" x14ac:dyDescent="0.3">
      <c r="B152" s="92" t="s">
        <v>1199</v>
      </c>
      <c r="C152" s="557"/>
      <c r="D152" s="557"/>
      <c r="E152" s="599"/>
      <c r="F152" s="39" t="s">
        <v>799</v>
      </c>
      <c r="G152" s="40" t="s">
        <v>49</v>
      </c>
      <c r="H152" s="65">
        <v>6780</v>
      </c>
      <c r="I152" s="65">
        <v>7347</v>
      </c>
      <c r="J152" s="65">
        <v>7061.1779999999999</v>
      </c>
      <c r="K152" s="42"/>
    </row>
    <row r="153" spans="2:11" x14ac:dyDescent="0.3">
      <c r="B153" s="92" t="s">
        <v>1199</v>
      </c>
      <c r="C153" s="557"/>
      <c r="D153" s="557"/>
      <c r="E153" s="599"/>
      <c r="F153" s="39" t="s">
        <v>800</v>
      </c>
      <c r="G153" s="40" t="s">
        <v>49</v>
      </c>
      <c r="H153" s="65">
        <v>13954</v>
      </c>
      <c r="I153" s="65">
        <v>12798</v>
      </c>
      <c r="J153" s="65">
        <v>10721.362999999999</v>
      </c>
      <c r="K153" s="42"/>
    </row>
    <row r="154" spans="2:11" x14ac:dyDescent="0.3">
      <c r="B154" s="92" t="s">
        <v>1199</v>
      </c>
      <c r="C154" s="563"/>
      <c r="D154" s="563"/>
      <c r="E154" s="600" t="s">
        <v>798</v>
      </c>
      <c r="F154" s="586"/>
      <c r="G154" s="40" t="s">
        <v>49</v>
      </c>
      <c r="H154" s="65">
        <v>230</v>
      </c>
      <c r="I154" s="65">
        <v>232</v>
      </c>
      <c r="J154" s="65">
        <v>181.93199999999999</v>
      </c>
      <c r="K154" s="42"/>
    </row>
    <row r="155" spans="2:11" x14ac:dyDescent="0.3">
      <c r="B155" s="92" t="s">
        <v>1199</v>
      </c>
      <c r="C155" s="542" t="s">
        <v>795</v>
      </c>
      <c r="D155" s="542"/>
      <c r="E155" s="535" t="s">
        <v>666</v>
      </c>
      <c r="F155" s="536"/>
      <c r="G155" s="40" t="s">
        <v>49</v>
      </c>
      <c r="H155" s="65">
        <v>12539</v>
      </c>
      <c r="I155" s="65">
        <v>12313</v>
      </c>
      <c r="J155" s="65">
        <v>15324.36</v>
      </c>
      <c r="K155" s="42"/>
    </row>
    <row r="156" spans="2:11" x14ac:dyDescent="0.3">
      <c r="B156" s="92" t="s">
        <v>1199</v>
      </c>
      <c r="C156" s="557"/>
      <c r="D156" s="557"/>
      <c r="E156" s="536" t="s">
        <v>799</v>
      </c>
      <c r="F156" s="562"/>
      <c r="G156" s="40" t="s">
        <v>49</v>
      </c>
      <c r="H156" s="65">
        <v>5328</v>
      </c>
      <c r="I156" s="65">
        <v>5918</v>
      </c>
      <c r="J156" s="65">
        <v>5719.7359999999999</v>
      </c>
      <c r="K156" s="42"/>
    </row>
    <row r="157" spans="2:11" x14ac:dyDescent="0.3">
      <c r="B157" s="92" t="s">
        <v>1199</v>
      </c>
      <c r="C157" s="543"/>
      <c r="D157" s="543"/>
      <c r="E157" s="539" t="s">
        <v>800</v>
      </c>
      <c r="F157" s="540"/>
      <c r="G157" s="45" t="s">
        <v>49</v>
      </c>
      <c r="H157" s="67">
        <v>7210</v>
      </c>
      <c r="I157" s="67">
        <v>6395</v>
      </c>
      <c r="J157" s="67">
        <v>9604.6239999999998</v>
      </c>
      <c r="K157" s="47"/>
    </row>
    <row r="158" spans="2:11" x14ac:dyDescent="0.3">
      <c r="B158" s="92" t="s">
        <v>1199</v>
      </c>
      <c r="C158" s="34"/>
      <c r="D158" s="34"/>
      <c r="E158" s="84"/>
      <c r="F158" s="84"/>
      <c r="G158" s="85"/>
      <c r="H158" s="84"/>
      <c r="I158" s="84"/>
      <c r="J158" s="84"/>
      <c r="K158" s="34"/>
    </row>
    <row r="159" spans="2:11" s="84" customFormat="1" x14ac:dyDescent="0.3">
      <c r="B159" s="92" t="s">
        <v>1199</v>
      </c>
      <c r="C159" s="84" t="s">
        <v>285</v>
      </c>
      <c r="D159" s="84" t="s">
        <v>689</v>
      </c>
    </row>
    <row r="160" spans="2:11" x14ac:dyDescent="0.3">
      <c r="B160" s="92" t="s">
        <v>1199</v>
      </c>
      <c r="C160" s="545" t="s">
        <v>657</v>
      </c>
      <c r="D160" s="545"/>
      <c r="E160" s="545"/>
      <c r="F160" s="546"/>
      <c r="G160" s="35" t="s">
        <v>644</v>
      </c>
      <c r="H160" s="35">
        <v>2021</v>
      </c>
      <c r="I160" s="35">
        <v>2022</v>
      </c>
      <c r="J160" s="35">
        <v>2023</v>
      </c>
      <c r="K160" s="36" t="s">
        <v>656</v>
      </c>
    </row>
    <row r="161" spans="2:11" x14ac:dyDescent="0.3">
      <c r="B161" s="92" t="s">
        <v>1199</v>
      </c>
      <c r="C161" s="547" t="s">
        <v>788</v>
      </c>
      <c r="D161" s="542"/>
      <c r="E161" s="535" t="s">
        <v>666</v>
      </c>
      <c r="F161" s="536"/>
      <c r="G161" s="40" t="s">
        <v>69</v>
      </c>
      <c r="H161" s="65">
        <v>14450991</v>
      </c>
      <c r="I161" s="65">
        <v>13827307</v>
      </c>
      <c r="J161" s="65">
        <v>12735108.67</v>
      </c>
      <c r="K161" s="42"/>
    </row>
    <row r="162" spans="2:11" x14ac:dyDescent="0.3">
      <c r="B162" s="92" t="s">
        <v>1199</v>
      </c>
      <c r="C162" s="557"/>
      <c r="D162" s="557"/>
      <c r="E162" s="535" t="s">
        <v>789</v>
      </c>
      <c r="F162" s="536"/>
      <c r="G162" s="40" t="s">
        <v>69</v>
      </c>
      <c r="H162" s="65">
        <v>25827</v>
      </c>
      <c r="I162" s="65">
        <v>41372</v>
      </c>
      <c r="J162" s="65">
        <v>38818</v>
      </c>
      <c r="K162" s="42"/>
    </row>
    <row r="163" spans="2:11" x14ac:dyDescent="0.3">
      <c r="B163" s="92" t="s">
        <v>1199</v>
      </c>
      <c r="C163" s="557"/>
      <c r="D163" s="557"/>
      <c r="E163" s="535" t="s">
        <v>790</v>
      </c>
      <c r="F163" s="536"/>
      <c r="G163" s="40" t="s">
        <v>69</v>
      </c>
      <c r="H163" s="65">
        <v>6488</v>
      </c>
      <c r="I163" s="65">
        <v>7140</v>
      </c>
      <c r="J163" s="65">
        <v>6670.67</v>
      </c>
      <c r="K163" s="42"/>
    </row>
    <row r="164" spans="2:11" x14ac:dyDescent="0.3">
      <c r="B164" s="92" t="s">
        <v>1199</v>
      </c>
      <c r="C164" s="557"/>
      <c r="D164" s="557"/>
      <c r="E164" s="535" t="s">
        <v>791</v>
      </c>
      <c r="F164" s="536"/>
      <c r="G164" s="40" t="s">
        <v>69</v>
      </c>
      <c r="H164" s="65">
        <v>14418676</v>
      </c>
      <c r="I164" s="65">
        <v>13778795</v>
      </c>
      <c r="J164" s="65">
        <v>12689620</v>
      </c>
      <c r="K164" s="42"/>
    </row>
    <row r="165" spans="2:11" x14ac:dyDescent="0.3">
      <c r="B165" s="92" t="s">
        <v>1199</v>
      </c>
      <c r="C165" s="563"/>
      <c r="D165" s="563"/>
      <c r="E165" s="535" t="s">
        <v>662</v>
      </c>
      <c r="F165" s="536"/>
      <c r="G165" s="40" t="s">
        <v>69</v>
      </c>
      <c r="H165" s="65">
        <v>0</v>
      </c>
      <c r="I165" s="65">
        <v>0</v>
      </c>
      <c r="J165" s="65">
        <v>0</v>
      </c>
      <c r="K165" s="42"/>
    </row>
    <row r="166" spans="2:11" x14ac:dyDescent="0.3">
      <c r="B166" s="92" t="s">
        <v>1199</v>
      </c>
      <c r="C166" s="535" t="s">
        <v>793</v>
      </c>
      <c r="D166" s="535"/>
      <c r="E166" s="535"/>
      <c r="F166" s="536"/>
      <c r="G166" s="40" t="s">
        <v>69</v>
      </c>
      <c r="H166" s="65">
        <v>6548271</v>
      </c>
      <c r="I166" s="65">
        <v>6139120</v>
      </c>
      <c r="J166" s="65">
        <v>5420116.7600000007</v>
      </c>
      <c r="K166" s="171"/>
    </row>
    <row r="167" spans="2:11" x14ac:dyDescent="0.3">
      <c r="B167" s="92" t="s">
        <v>1199</v>
      </c>
      <c r="C167" s="597" t="s">
        <v>1205</v>
      </c>
      <c r="D167" s="597"/>
      <c r="E167" s="597"/>
      <c r="F167" s="582"/>
      <c r="G167" s="40" t="s">
        <v>792</v>
      </c>
      <c r="H167" s="65">
        <v>1190.3</v>
      </c>
      <c r="I167" s="65">
        <v>1206.9000000000001</v>
      </c>
      <c r="J167" s="65">
        <v>1291.6886534983992</v>
      </c>
      <c r="K167" s="42"/>
    </row>
    <row r="168" spans="2:11" x14ac:dyDescent="0.3">
      <c r="B168" s="92" t="s">
        <v>1199</v>
      </c>
      <c r="C168" s="541" t="s">
        <v>794</v>
      </c>
      <c r="D168" s="541"/>
      <c r="E168" s="541"/>
      <c r="F168" s="539"/>
      <c r="G168" s="45" t="s">
        <v>69</v>
      </c>
      <c r="H168" s="67">
        <v>795381</v>
      </c>
      <c r="I168" s="67">
        <v>505001</v>
      </c>
      <c r="J168" s="67">
        <v>293374</v>
      </c>
      <c r="K168" s="47"/>
    </row>
    <row r="169" spans="2:11" ht="15.75" customHeight="1" x14ac:dyDescent="0.3">
      <c r="B169" s="92" t="s">
        <v>1199</v>
      </c>
      <c r="C169" s="34"/>
      <c r="D169" s="34"/>
      <c r="E169" s="34"/>
      <c r="F169" s="34"/>
      <c r="G169" s="37"/>
      <c r="H169" s="145"/>
      <c r="I169" s="279"/>
      <c r="J169" s="279"/>
      <c r="K169" s="34"/>
    </row>
    <row r="170" spans="2:11" x14ac:dyDescent="0.3">
      <c r="B170" s="92" t="s">
        <v>1199</v>
      </c>
      <c r="C170" s="34" t="s">
        <v>359</v>
      </c>
      <c r="D170" s="84" t="s">
        <v>801</v>
      </c>
      <c r="E170" s="34"/>
      <c r="F170" s="34"/>
      <c r="G170" s="37"/>
      <c r="H170" s="145"/>
      <c r="I170" s="145"/>
      <c r="J170" s="145"/>
      <c r="K170" s="34"/>
    </row>
    <row r="171" spans="2:11" x14ac:dyDescent="0.3">
      <c r="B171" s="92" t="s">
        <v>1199</v>
      </c>
      <c r="C171" s="545" t="s">
        <v>657</v>
      </c>
      <c r="D171" s="545"/>
      <c r="E171" s="545"/>
      <c r="F171" s="546"/>
      <c r="G171" s="35" t="s">
        <v>644</v>
      </c>
      <c r="H171" s="35">
        <v>2021</v>
      </c>
      <c r="I171" s="35">
        <v>2022</v>
      </c>
      <c r="J171" s="35">
        <v>2023</v>
      </c>
      <c r="K171" s="36" t="s">
        <v>656</v>
      </c>
    </row>
    <row r="172" spans="2:11" x14ac:dyDescent="0.3">
      <c r="B172" s="92" t="s">
        <v>1199</v>
      </c>
      <c r="C172" s="547" t="s">
        <v>788</v>
      </c>
      <c r="D172" s="547"/>
      <c r="E172" s="535" t="s">
        <v>666</v>
      </c>
      <c r="F172" s="536"/>
      <c r="G172" s="40" t="s">
        <v>69</v>
      </c>
      <c r="H172" s="132" t="s">
        <v>182</v>
      </c>
      <c r="I172" s="79" t="s">
        <v>217</v>
      </c>
      <c r="J172" s="196">
        <v>10281</v>
      </c>
      <c r="K172" s="42"/>
    </row>
    <row r="173" spans="2:11" x14ac:dyDescent="0.3">
      <c r="B173" s="92" t="s">
        <v>1199</v>
      </c>
      <c r="C173" s="549"/>
      <c r="D173" s="549"/>
      <c r="E173" s="535" t="s">
        <v>789</v>
      </c>
      <c r="F173" s="536"/>
      <c r="G173" s="40" t="s">
        <v>69</v>
      </c>
      <c r="H173" s="79" t="s">
        <v>217</v>
      </c>
      <c r="I173" s="79" t="s">
        <v>217</v>
      </c>
      <c r="J173" s="196">
        <v>10281</v>
      </c>
      <c r="K173" s="42"/>
    </row>
    <row r="174" spans="2:11" x14ac:dyDescent="0.3">
      <c r="B174" s="92" t="s">
        <v>1199</v>
      </c>
      <c r="C174" s="549"/>
      <c r="D174" s="549"/>
      <c r="E174" s="535" t="s">
        <v>790</v>
      </c>
      <c r="F174" s="536"/>
      <c r="G174" s="40" t="s">
        <v>69</v>
      </c>
      <c r="H174" s="79" t="s">
        <v>217</v>
      </c>
      <c r="I174" s="79" t="s">
        <v>217</v>
      </c>
      <c r="J174" s="196">
        <v>0</v>
      </c>
      <c r="K174" s="42"/>
    </row>
    <row r="175" spans="2:11" x14ac:dyDescent="0.3">
      <c r="B175" s="92" t="s">
        <v>1199</v>
      </c>
      <c r="C175" s="549"/>
      <c r="D175" s="549"/>
      <c r="E175" s="535" t="s">
        <v>791</v>
      </c>
      <c r="F175" s="536"/>
      <c r="G175" s="40" t="s">
        <v>69</v>
      </c>
      <c r="H175" s="79" t="s">
        <v>217</v>
      </c>
      <c r="I175" s="79" t="s">
        <v>217</v>
      </c>
      <c r="J175" s="196">
        <v>0</v>
      </c>
      <c r="K175" s="42"/>
    </row>
    <row r="176" spans="2:11" x14ac:dyDescent="0.3">
      <c r="B176" s="92" t="s">
        <v>1199</v>
      </c>
      <c r="C176" s="567"/>
      <c r="D176" s="567"/>
      <c r="E176" s="535" t="s">
        <v>662</v>
      </c>
      <c r="F176" s="536"/>
      <c r="G176" s="40" t="s">
        <v>69</v>
      </c>
      <c r="H176" s="79" t="s">
        <v>217</v>
      </c>
      <c r="I176" s="79" t="s">
        <v>217</v>
      </c>
      <c r="J176" s="196">
        <v>0</v>
      </c>
      <c r="K176" s="42"/>
    </row>
    <row r="177" spans="2:11" x14ac:dyDescent="0.3">
      <c r="B177" s="92" t="s">
        <v>1199</v>
      </c>
      <c r="C177" s="542" t="s">
        <v>793</v>
      </c>
      <c r="D177" s="542"/>
      <c r="E177" s="535" t="s">
        <v>666</v>
      </c>
      <c r="F177" s="536"/>
      <c r="G177" s="40" t="s">
        <v>69</v>
      </c>
      <c r="H177" s="79" t="s">
        <v>217</v>
      </c>
      <c r="I177" s="79" t="s">
        <v>217</v>
      </c>
      <c r="J177" s="196">
        <v>10281</v>
      </c>
      <c r="K177" s="171"/>
    </row>
    <row r="178" spans="2:11" x14ac:dyDescent="0.3">
      <c r="B178" s="92" t="s">
        <v>1199</v>
      </c>
      <c r="C178" s="557"/>
      <c r="D178" s="557"/>
      <c r="E178" s="535" t="s">
        <v>789</v>
      </c>
      <c r="F178" s="536"/>
      <c r="G178" s="40" t="s">
        <v>69</v>
      </c>
      <c r="H178" s="79" t="s">
        <v>217</v>
      </c>
      <c r="I178" s="79" t="s">
        <v>217</v>
      </c>
      <c r="J178" s="196">
        <v>10281</v>
      </c>
      <c r="K178" s="146"/>
    </row>
    <row r="179" spans="2:11" x14ac:dyDescent="0.3">
      <c r="B179" s="92" t="s">
        <v>1199</v>
      </c>
      <c r="C179" s="557"/>
      <c r="D179" s="557"/>
      <c r="E179" s="535" t="s">
        <v>790</v>
      </c>
      <c r="F179" s="536"/>
      <c r="G179" s="40" t="s">
        <v>69</v>
      </c>
      <c r="H179" s="79" t="s">
        <v>217</v>
      </c>
      <c r="I179" s="79" t="s">
        <v>217</v>
      </c>
      <c r="J179" s="196">
        <v>0</v>
      </c>
      <c r="K179" s="146"/>
    </row>
    <row r="180" spans="2:11" x14ac:dyDescent="0.3">
      <c r="B180" s="92" t="s">
        <v>1199</v>
      </c>
      <c r="C180" s="557"/>
      <c r="D180" s="557"/>
      <c r="E180" s="535" t="s">
        <v>791</v>
      </c>
      <c r="F180" s="536"/>
      <c r="G180" s="40" t="s">
        <v>69</v>
      </c>
      <c r="H180" s="79" t="s">
        <v>217</v>
      </c>
      <c r="I180" s="79" t="s">
        <v>217</v>
      </c>
      <c r="J180" s="196">
        <v>0</v>
      </c>
      <c r="K180" s="146"/>
    </row>
    <row r="181" spans="2:11" x14ac:dyDescent="0.3">
      <c r="B181" s="92" t="s">
        <v>1199</v>
      </c>
      <c r="C181" s="563"/>
      <c r="D181" s="563"/>
      <c r="E181" s="535" t="s">
        <v>662</v>
      </c>
      <c r="F181" s="536"/>
      <c r="G181" s="40" t="s">
        <v>69</v>
      </c>
      <c r="H181" s="79" t="s">
        <v>217</v>
      </c>
      <c r="I181" s="79" t="s">
        <v>217</v>
      </c>
      <c r="J181" s="196">
        <v>0</v>
      </c>
      <c r="K181" s="146"/>
    </row>
    <row r="182" spans="2:11" x14ac:dyDescent="0.3">
      <c r="B182" s="92" t="s">
        <v>1199</v>
      </c>
      <c r="C182" s="541" t="s">
        <v>794</v>
      </c>
      <c r="D182" s="541"/>
      <c r="E182" s="541"/>
      <c r="F182" s="539"/>
      <c r="G182" s="45" t="s">
        <v>69</v>
      </c>
      <c r="H182" s="82" t="s">
        <v>217</v>
      </c>
      <c r="I182" s="82" t="s">
        <v>217</v>
      </c>
      <c r="J182" s="67">
        <v>0</v>
      </c>
      <c r="K182" s="47"/>
    </row>
    <row r="183" spans="2:11" ht="15.75" customHeight="1" x14ac:dyDescent="0.3">
      <c r="B183" s="92" t="s">
        <v>1199</v>
      </c>
      <c r="C183" s="34"/>
      <c r="D183" s="34"/>
      <c r="E183" s="34"/>
      <c r="F183" s="34"/>
      <c r="G183" s="37"/>
      <c r="H183" s="145"/>
      <c r="I183" s="145"/>
      <c r="J183" s="145"/>
      <c r="K183" s="34"/>
    </row>
    <row r="184" spans="2:11" x14ac:dyDescent="0.3">
      <c r="B184" s="92" t="s">
        <v>1199</v>
      </c>
      <c r="C184" s="34" t="s">
        <v>360</v>
      </c>
      <c r="D184" s="84" t="s">
        <v>803</v>
      </c>
      <c r="E184" s="34"/>
      <c r="F184" s="34"/>
      <c r="G184" s="37"/>
      <c r="H184" s="145"/>
      <c r="I184" s="145"/>
      <c r="J184" s="145"/>
      <c r="K184" s="34"/>
    </row>
    <row r="185" spans="2:11" x14ac:dyDescent="0.3">
      <c r="B185" s="92" t="s">
        <v>1199</v>
      </c>
      <c r="C185" s="545" t="s">
        <v>657</v>
      </c>
      <c r="D185" s="545"/>
      <c r="E185" s="545"/>
      <c r="F185" s="546"/>
      <c r="G185" s="35" t="s">
        <v>644</v>
      </c>
      <c r="H185" s="35">
        <v>2021</v>
      </c>
      <c r="I185" s="35">
        <v>2022</v>
      </c>
      <c r="J185" s="35">
        <v>2023</v>
      </c>
      <c r="K185" s="36" t="s">
        <v>656</v>
      </c>
    </row>
    <row r="186" spans="2:11" x14ac:dyDescent="0.3">
      <c r="B186" s="92" t="s">
        <v>1199</v>
      </c>
      <c r="C186" s="542" t="s">
        <v>788</v>
      </c>
      <c r="D186" s="542"/>
      <c r="E186" s="535" t="s">
        <v>666</v>
      </c>
      <c r="F186" s="536"/>
      <c r="G186" s="40" t="s">
        <v>69</v>
      </c>
      <c r="H186" s="132" t="s">
        <v>182</v>
      </c>
      <c r="I186" s="79" t="s">
        <v>217</v>
      </c>
      <c r="J186" s="65">
        <v>26857</v>
      </c>
      <c r="K186" s="42"/>
    </row>
    <row r="187" spans="2:11" x14ac:dyDescent="0.3">
      <c r="B187" s="92" t="s">
        <v>1199</v>
      </c>
      <c r="C187" s="557"/>
      <c r="D187" s="557"/>
      <c r="E187" s="535" t="s">
        <v>789</v>
      </c>
      <c r="F187" s="536"/>
      <c r="G187" s="40" t="s">
        <v>69</v>
      </c>
      <c r="H187" s="79" t="s">
        <v>217</v>
      </c>
      <c r="I187" s="79" t="s">
        <v>217</v>
      </c>
      <c r="J187" s="65">
        <v>26745</v>
      </c>
      <c r="K187" s="42"/>
    </row>
    <row r="188" spans="2:11" x14ac:dyDescent="0.3">
      <c r="B188" s="92" t="s">
        <v>1199</v>
      </c>
      <c r="C188" s="557"/>
      <c r="D188" s="557"/>
      <c r="E188" s="535" t="s">
        <v>790</v>
      </c>
      <c r="F188" s="536"/>
      <c r="G188" s="40" t="s">
        <v>69</v>
      </c>
      <c r="H188" s="79" t="s">
        <v>217</v>
      </c>
      <c r="I188" s="79" t="s">
        <v>217</v>
      </c>
      <c r="J188" s="65">
        <v>112</v>
      </c>
      <c r="K188" s="42"/>
    </row>
    <row r="189" spans="2:11" x14ac:dyDescent="0.3">
      <c r="B189" s="92" t="s">
        <v>1199</v>
      </c>
      <c r="C189" s="557"/>
      <c r="D189" s="557"/>
      <c r="E189" s="535" t="s">
        <v>791</v>
      </c>
      <c r="F189" s="536"/>
      <c r="G189" s="40" t="s">
        <v>69</v>
      </c>
      <c r="H189" s="79" t="s">
        <v>217</v>
      </c>
      <c r="I189" s="79" t="s">
        <v>217</v>
      </c>
      <c r="J189" s="65">
        <v>0</v>
      </c>
      <c r="K189" s="42"/>
    </row>
    <row r="190" spans="2:11" x14ac:dyDescent="0.3">
      <c r="B190" s="92" t="s">
        <v>1199</v>
      </c>
      <c r="C190" s="563"/>
      <c r="D190" s="563"/>
      <c r="E190" s="535" t="s">
        <v>662</v>
      </c>
      <c r="F190" s="536"/>
      <c r="G190" s="40" t="s">
        <v>69</v>
      </c>
      <c r="H190" s="79" t="s">
        <v>217</v>
      </c>
      <c r="I190" s="79" t="s">
        <v>217</v>
      </c>
      <c r="J190" s="65">
        <v>0</v>
      </c>
      <c r="K190" s="42"/>
    </row>
    <row r="191" spans="2:11" x14ac:dyDescent="0.3">
      <c r="B191" s="92" t="s">
        <v>1199</v>
      </c>
      <c r="C191" s="535" t="s">
        <v>793</v>
      </c>
      <c r="D191" s="535"/>
      <c r="E191" s="535"/>
      <c r="F191" s="536"/>
      <c r="G191" s="40" t="s">
        <v>69</v>
      </c>
      <c r="H191" s="79" t="s">
        <v>217</v>
      </c>
      <c r="I191" s="79" t="s">
        <v>217</v>
      </c>
      <c r="J191" s="65">
        <v>22668.799999999999</v>
      </c>
      <c r="K191" s="171"/>
    </row>
    <row r="192" spans="2:11" x14ac:dyDescent="0.3">
      <c r="B192" s="92" t="s">
        <v>1199</v>
      </c>
      <c r="C192" s="541" t="s">
        <v>794</v>
      </c>
      <c r="D192" s="541"/>
      <c r="E192" s="541"/>
      <c r="F192" s="539"/>
      <c r="G192" s="45" t="s">
        <v>69</v>
      </c>
      <c r="H192" s="82" t="s">
        <v>217</v>
      </c>
      <c r="I192" s="82" t="s">
        <v>217</v>
      </c>
      <c r="J192" s="67">
        <v>0</v>
      </c>
      <c r="K192" s="47"/>
    </row>
    <row r="193" spans="2:11" x14ac:dyDescent="0.3">
      <c r="B193" s="92" t="s">
        <v>1199</v>
      </c>
      <c r="C193" s="34"/>
      <c r="D193" s="34"/>
      <c r="E193" s="34"/>
      <c r="F193" s="34"/>
      <c r="G193" s="37"/>
      <c r="H193" s="145"/>
      <c r="I193" s="145"/>
      <c r="J193" s="145"/>
      <c r="K193" s="34"/>
    </row>
    <row r="194" spans="2:11" x14ac:dyDescent="0.3">
      <c r="B194" s="92" t="s">
        <v>1199</v>
      </c>
      <c r="C194" s="34" t="s">
        <v>361</v>
      </c>
      <c r="D194" s="84" t="s">
        <v>804</v>
      </c>
      <c r="E194" s="34"/>
      <c r="F194" s="34"/>
      <c r="G194" s="37"/>
      <c r="H194" s="145"/>
      <c r="I194" s="145"/>
      <c r="J194" s="145"/>
      <c r="K194" s="34"/>
    </row>
    <row r="195" spans="2:11" x14ac:dyDescent="0.3">
      <c r="B195" s="92" t="s">
        <v>1199</v>
      </c>
      <c r="C195" s="545" t="s">
        <v>657</v>
      </c>
      <c r="D195" s="545"/>
      <c r="E195" s="545"/>
      <c r="F195" s="546"/>
      <c r="G195" s="35" t="s">
        <v>644</v>
      </c>
      <c r="H195" s="35">
        <v>2021</v>
      </c>
      <c r="I195" s="35">
        <v>2022</v>
      </c>
      <c r="J195" s="35">
        <v>2023</v>
      </c>
      <c r="K195" s="36" t="s">
        <v>656</v>
      </c>
    </row>
    <row r="196" spans="2:11" ht="33" x14ac:dyDescent="0.3">
      <c r="B196" s="92" t="s">
        <v>1199</v>
      </c>
      <c r="C196" s="547" t="s">
        <v>788</v>
      </c>
      <c r="D196" s="547"/>
      <c r="E196" s="535" t="s">
        <v>666</v>
      </c>
      <c r="F196" s="536"/>
      <c r="G196" s="40" t="s">
        <v>69</v>
      </c>
      <c r="H196" s="132" t="s">
        <v>182</v>
      </c>
      <c r="I196" s="79" t="s">
        <v>217</v>
      </c>
      <c r="J196" s="65">
        <v>8232747</v>
      </c>
      <c r="K196" s="105" t="s">
        <v>805</v>
      </c>
    </row>
    <row r="197" spans="2:11" x14ac:dyDescent="0.3">
      <c r="B197" s="92" t="s">
        <v>1199</v>
      </c>
      <c r="C197" s="549"/>
      <c r="D197" s="549"/>
      <c r="E197" s="535" t="s">
        <v>789</v>
      </c>
      <c r="F197" s="536"/>
      <c r="G197" s="40" t="s">
        <v>69</v>
      </c>
      <c r="H197" s="79" t="s">
        <v>217</v>
      </c>
      <c r="I197" s="79" t="s">
        <v>217</v>
      </c>
      <c r="J197" s="65">
        <v>0</v>
      </c>
      <c r="K197" s="42"/>
    </row>
    <row r="198" spans="2:11" x14ac:dyDescent="0.3">
      <c r="B198" s="92" t="s">
        <v>1199</v>
      </c>
      <c r="C198" s="549"/>
      <c r="D198" s="549"/>
      <c r="E198" s="535" t="s">
        <v>790</v>
      </c>
      <c r="F198" s="536"/>
      <c r="G198" s="40" t="s">
        <v>69</v>
      </c>
      <c r="H198" s="79" t="s">
        <v>217</v>
      </c>
      <c r="I198" s="79" t="s">
        <v>217</v>
      </c>
      <c r="J198" s="65">
        <v>0</v>
      </c>
      <c r="K198" s="42"/>
    </row>
    <row r="199" spans="2:11" x14ac:dyDescent="0.3">
      <c r="B199" s="92" t="s">
        <v>1199</v>
      </c>
      <c r="C199" s="549"/>
      <c r="D199" s="549"/>
      <c r="E199" s="535" t="s">
        <v>791</v>
      </c>
      <c r="F199" s="536"/>
      <c r="G199" s="40" t="s">
        <v>69</v>
      </c>
      <c r="H199" s="79" t="s">
        <v>217</v>
      </c>
      <c r="I199" s="79" t="s">
        <v>217</v>
      </c>
      <c r="J199" s="65">
        <v>8232747</v>
      </c>
      <c r="K199" s="42"/>
    </row>
    <row r="200" spans="2:11" x14ac:dyDescent="0.3">
      <c r="B200" s="92" t="s">
        <v>1199</v>
      </c>
      <c r="C200" s="567"/>
      <c r="D200" s="567"/>
      <c r="E200" s="535" t="s">
        <v>662</v>
      </c>
      <c r="F200" s="536"/>
      <c r="G200" s="40" t="s">
        <v>69</v>
      </c>
      <c r="H200" s="79" t="s">
        <v>217</v>
      </c>
      <c r="I200" s="79" t="s">
        <v>217</v>
      </c>
      <c r="J200" s="65">
        <v>0</v>
      </c>
      <c r="K200" s="42"/>
    </row>
    <row r="201" spans="2:11" x14ac:dyDescent="0.3">
      <c r="B201" s="92" t="s">
        <v>1199</v>
      </c>
      <c r="C201" s="542" t="s">
        <v>793</v>
      </c>
      <c r="D201" s="542"/>
      <c r="E201" s="535" t="s">
        <v>666</v>
      </c>
      <c r="F201" s="536"/>
      <c r="G201" s="40" t="s">
        <v>69</v>
      </c>
      <c r="H201" s="79" t="s">
        <v>217</v>
      </c>
      <c r="I201" s="79" t="s">
        <v>217</v>
      </c>
      <c r="J201" s="65">
        <v>4628420.9000000004</v>
      </c>
      <c r="K201" s="171"/>
    </row>
    <row r="202" spans="2:11" x14ac:dyDescent="0.3">
      <c r="B202" s="92" t="s">
        <v>1199</v>
      </c>
      <c r="C202" s="557"/>
      <c r="D202" s="557"/>
      <c r="E202" s="535" t="s">
        <v>789</v>
      </c>
      <c r="F202" s="536"/>
      <c r="G202" s="40" t="s">
        <v>69</v>
      </c>
      <c r="H202" s="79" t="s">
        <v>217</v>
      </c>
      <c r="I202" s="79" t="s">
        <v>217</v>
      </c>
      <c r="J202" s="65">
        <v>0</v>
      </c>
      <c r="K202" s="146"/>
    </row>
    <row r="203" spans="2:11" x14ac:dyDescent="0.3">
      <c r="B203" s="92" t="s">
        <v>1199</v>
      </c>
      <c r="C203" s="557"/>
      <c r="D203" s="557"/>
      <c r="E203" s="535" t="s">
        <v>790</v>
      </c>
      <c r="F203" s="536"/>
      <c r="G203" s="40" t="s">
        <v>69</v>
      </c>
      <c r="H203" s="79" t="s">
        <v>217</v>
      </c>
      <c r="I203" s="79" t="s">
        <v>217</v>
      </c>
      <c r="J203" s="65">
        <v>0</v>
      </c>
      <c r="K203" s="146"/>
    </row>
    <row r="204" spans="2:11" x14ac:dyDescent="0.3">
      <c r="B204" s="92" t="s">
        <v>1199</v>
      </c>
      <c r="C204" s="557"/>
      <c r="D204" s="557"/>
      <c r="E204" s="535" t="s">
        <v>791</v>
      </c>
      <c r="F204" s="536"/>
      <c r="G204" s="40" t="s">
        <v>69</v>
      </c>
      <c r="H204" s="79" t="s">
        <v>217</v>
      </c>
      <c r="I204" s="79" t="s">
        <v>217</v>
      </c>
      <c r="J204" s="65">
        <v>4628420.9000000004</v>
      </c>
      <c r="K204" s="146"/>
    </row>
    <row r="205" spans="2:11" x14ac:dyDescent="0.3">
      <c r="B205" s="92" t="s">
        <v>1199</v>
      </c>
      <c r="C205" s="563"/>
      <c r="D205" s="563"/>
      <c r="E205" s="535" t="s">
        <v>662</v>
      </c>
      <c r="F205" s="536"/>
      <c r="G205" s="40" t="s">
        <v>69</v>
      </c>
      <c r="H205" s="79" t="s">
        <v>217</v>
      </c>
      <c r="I205" s="79" t="s">
        <v>217</v>
      </c>
      <c r="J205" s="65">
        <v>0</v>
      </c>
      <c r="K205" s="146"/>
    </row>
    <row r="206" spans="2:11" x14ac:dyDescent="0.3">
      <c r="B206" s="92" t="s">
        <v>1199</v>
      </c>
      <c r="C206" s="541" t="s">
        <v>794</v>
      </c>
      <c r="D206" s="541"/>
      <c r="E206" s="541"/>
      <c r="F206" s="539"/>
      <c r="G206" s="45" t="s">
        <v>69</v>
      </c>
      <c r="H206" s="82" t="s">
        <v>217</v>
      </c>
      <c r="I206" s="82" t="s">
        <v>217</v>
      </c>
      <c r="J206" s="67">
        <v>293362</v>
      </c>
      <c r="K206" s="47"/>
    </row>
    <row r="207" spans="2:11" x14ac:dyDescent="0.3">
      <c r="B207" s="92" t="s">
        <v>1199</v>
      </c>
      <c r="C207" s="34"/>
      <c r="D207" s="34"/>
      <c r="E207" s="34"/>
      <c r="F207" s="34"/>
      <c r="G207" s="37"/>
      <c r="H207" s="145"/>
      <c r="I207" s="145"/>
      <c r="J207" s="145"/>
      <c r="K207" s="34"/>
    </row>
    <row r="208" spans="2:11" x14ac:dyDescent="0.3">
      <c r="B208" s="92" t="s">
        <v>1199</v>
      </c>
      <c r="C208" s="34" t="s">
        <v>362</v>
      </c>
      <c r="D208" s="84" t="s">
        <v>806</v>
      </c>
      <c r="E208" s="34"/>
      <c r="F208" s="34"/>
      <c r="G208" s="37"/>
      <c r="H208" s="145"/>
      <c r="I208" s="145"/>
      <c r="J208" s="145"/>
      <c r="K208" s="34"/>
    </row>
    <row r="209" spans="2:11" x14ac:dyDescent="0.3">
      <c r="B209" s="92" t="s">
        <v>1199</v>
      </c>
      <c r="C209" s="545" t="s">
        <v>657</v>
      </c>
      <c r="D209" s="545"/>
      <c r="E209" s="545"/>
      <c r="F209" s="546"/>
      <c r="G209" s="35" t="s">
        <v>644</v>
      </c>
      <c r="H209" s="35">
        <v>2021</v>
      </c>
      <c r="I209" s="35">
        <v>2022</v>
      </c>
      <c r="J209" s="35">
        <v>2023</v>
      </c>
      <c r="K209" s="36" t="s">
        <v>656</v>
      </c>
    </row>
    <row r="210" spans="2:11" x14ac:dyDescent="0.3">
      <c r="B210" s="92" t="s">
        <v>1199</v>
      </c>
      <c r="C210" s="547" t="s">
        <v>788</v>
      </c>
      <c r="D210" s="547"/>
      <c r="E210" s="535" t="s">
        <v>666</v>
      </c>
      <c r="F210" s="536"/>
      <c r="G210" s="40" t="s">
        <v>69</v>
      </c>
      <c r="H210" s="132" t="s">
        <v>182</v>
      </c>
      <c r="I210" s="79" t="s">
        <v>217</v>
      </c>
      <c r="J210" s="65">
        <v>3193482</v>
      </c>
      <c r="K210" s="42"/>
    </row>
    <row r="211" spans="2:11" x14ac:dyDescent="0.3">
      <c r="B211" s="92" t="s">
        <v>1199</v>
      </c>
      <c r="C211" s="549"/>
      <c r="D211" s="549"/>
      <c r="E211" s="535" t="s">
        <v>789</v>
      </c>
      <c r="F211" s="536"/>
      <c r="G211" s="40" t="s">
        <v>69</v>
      </c>
      <c r="H211" s="79" t="s">
        <v>217</v>
      </c>
      <c r="I211" s="79" t="s">
        <v>217</v>
      </c>
      <c r="J211" s="65">
        <v>0</v>
      </c>
      <c r="K211" s="42"/>
    </row>
    <row r="212" spans="2:11" x14ac:dyDescent="0.3">
      <c r="B212" s="92" t="s">
        <v>1199</v>
      </c>
      <c r="C212" s="549"/>
      <c r="D212" s="549"/>
      <c r="E212" s="535" t="s">
        <v>790</v>
      </c>
      <c r="F212" s="536"/>
      <c r="G212" s="40" t="s">
        <v>69</v>
      </c>
      <c r="H212" s="79" t="s">
        <v>217</v>
      </c>
      <c r="I212" s="79" t="s">
        <v>217</v>
      </c>
      <c r="J212" s="65">
        <v>0</v>
      </c>
      <c r="K212" s="42"/>
    </row>
    <row r="213" spans="2:11" x14ac:dyDescent="0.3">
      <c r="B213" s="92" t="s">
        <v>1199</v>
      </c>
      <c r="C213" s="549"/>
      <c r="D213" s="549"/>
      <c r="E213" s="535" t="s">
        <v>791</v>
      </c>
      <c r="F213" s="536"/>
      <c r="G213" s="40" t="s">
        <v>69</v>
      </c>
      <c r="H213" s="79" t="s">
        <v>217</v>
      </c>
      <c r="I213" s="79" t="s">
        <v>217</v>
      </c>
      <c r="J213" s="65">
        <v>3193482</v>
      </c>
      <c r="K213" s="42"/>
    </row>
    <row r="214" spans="2:11" x14ac:dyDescent="0.3">
      <c r="B214" s="92" t="s">
        <v>1199</v>
      </c>
      <c r="C214" s="567"/>
      <c r="D214" s="567"/>
      <c r="E214" s="535" t="s">
        <v>662</v>
      </c>
      <c r="F214" s="536"/>
      <c r="G214" s="40" t="s">
        <v>69</v>
      </c>
      <c r="H214" s="79" t="s">
        <v>217</v>
      </c>
      <c r="I214" s="79" t="s">
        <v>217</v>
      </c>
      <c r="J214" s="65">
        <v>0</v>
      </c>
      <c r="K214" s="42"/>
    </row>
    <row r="215" spans="2:11" x14ac:dyDescent="0.3">
      <c r="B215" s="92" t="s">
        <v>1199</v>
      </c>
      <c r="C215" s="542" t="s">
        <v>793</v>
      </c>
      <c r="D215" s="542"/>
      <c r="E215" s="535" t="s">
        <v>666</v>
      </c>
      <c r="F215" s="536"/>
      <c r="G215" s="40" t="s">
        <v>69</v>
      </c>
      <c r="H215" s="79" t="s">
        <v>217</v>
      </c>
      <c r="I215" s="79" t="s">
        <v>217</v>
      </c>
      <c r="J215" s="65">
        <v>270437</v>
      </c>
      <c r="K215" s="171"/>
    </row>
    <row r="216" spans="2:11" x14ac:dyDescent="0.3">
      <c r="B216" s="92" t="s">
        <v>1199</v>
      </c>
      <c r="C216" s="557"/>
      <c r="D216" s="557"/>
      <c r="E216" s="535" t="s">
        <v>789</v>
      </c>
      <c r="F216" s="536"/>
      <c r="G216" s="40" t="s">
        <v>69</v>
      </c>
      <c r="H216" s="79" t="s">
        <v>217</v>
      </c>
      <c r="I216" s="79" t="s">
        <v>217</v>
      </c>
      <c r="J216" s="65">
        <v>0</v>
      </c>
      <c r="K216" s="146"/>
    </row>
    <row r="217" spans="2:11" x14ac:dyDescent="0.3">
      <c r="B217" s="92" t="s">
        <v>1199</v>
      </c>
      <c r="C217" s="557"/>
      <c r="D217" s="557"/>
      <c r="E217" s="535" t="s">
        <v>790</v>
      </c>
      <c r="F217" s="536"/>
      <c r="G217" s="40" t="s">
        <v>69</v>
      </c>
      <c r="H217" s="79" t="s">
        <v>217</v>
      </c>
      <c r="I217" s="79" t="s">
        <v>217</v>
      </c>
      <c r="J217" s="65">
        <v>0</v>
      </c>
      <c r="K217" s="146"/>
    </row>
    <row r="218" spans="2:11" x14ac:dyDescent="0.3">
      <c r="B218" s="92" t="s">
        <v>1199</v>
      </c>
      <c r="C218" s="557"/>
      <c r="D218" s="557"/>
      <c r="E218" s="535" t="s">
        <v>791</v>
      </c>
      <c r="F218" s="536"/>
      <c r="G218" s="40" t="s">
        <v>69</v>
      </c>
      <c r="H218" s="79" t="s">
        <v>217</v>
      </c>
      <c r="I218" s="79" t="s">
        <v>217</v>
      </c>
      <c r="J218" s="65">
        <v>270437</v>
      </c>
      <c r="K218" s="146"/>
    </row>
    <row r="219" spans="2:11" x14ac:dyDescent="0.3">
      <c r="B219" s="92" t="s">
        <v>1199</v>
      </c>
      <c r="C219" s="563"/>
      <c r="D219" s="563"/>
      <c r="E219" s="535" t="s">
        <v>662</v>
      </c>
      <c r="F219" s="536"/>
      <c r="G219" s="40" t="s">
        <v>69</v>
      </c>
      <c r="H219" s="79" t="s">
        <v>217</v>
      </c>
      <c r="I219" s="79" t="s">
        <v>217</v>
      </c>
      <c r="J219" s="65">
        <v>0</v>
      </c>
      <c r="K219" s="146"/>
    </row>
    <row r="220" spans="2:11" x14ac:dyDescent="0.3">
      <c r="B220" s="92" t="s">
        <v>1199</v>
      </c>
      <c r="C220" s="541" t="s">
        <v>794</v>
      </c>
      <c r="D220" s="541"/>
      <c r="E220" s="541"/>
      <c r="F220" s="539"/>
      <c r="G220" s="45" t="s">
        <v>69</v>
      </c>
      <c r="H220" s="82" t="s">
        <v>217</v>
      </c>
      <c r="I220" s="82" t="s">
        <v>217</v>
      </c>
      <c r="J220" s="67">
        <v>0</v>
      </c>
      <c r="K220" s="47"/>
    </row>
    <row r="221" spans="2:11" x14ac:dyDescent="0.3">
      <c r="B221" s="92" t="s">
        <v>1199</v>
      </c>
      <c r="C221" s="34"/>
      <c r="D221" s="34"/>
      <c r="E221" s="34"/>
      <c r="F221" s="34"/>
      <c r="G221" s="37"/>
      <c r="H221" s="145"/>
      <c r="I221" s="145"/>
      <c r="J221" s="145"/>
      <c r="K221" s="34"/>
    </row>
    <row r="222" spans="2:11" x14ac:dyDescent="0.3">
      <c r="B222" s="92" t="s">
        <v>1199</v>
      </c>
      <c r="C222" s="34" t="s">
        <v>363</v>
      </c>
      <c r="D222" s="84" t="s">
        <v>807</v>
      </c>
      <c r="E222" s="34"/>
      <c r="F222" s="34"/>
      <c r="G222" s="37"/>
      <c r="H222" s="145"/>
      <c r="I222" s="145"/>
      <c r="J222" s="145"/>
      <c r="K222" s="34"/>
    </row>
    <row r="223" spans="2:11" x14ac:dyDescent="0.3">
      <c r="B223" s="92" t="s">
        <v>1199</v>
      </c>
      <c r="C223" s="545" t="s">
        <v>657</v>
      </c>
      <c r="D223" s="545"/>
      <c r="E223" s="545"/>
      <c r="F223" s="546"/>
      <c r="G223" s="35" t="s">
        <v>644</v>
      </c>
      <c r="H223" s="35">
        <v>2021</v>
      </c>
      <c r="I223" s="35">
        <v>2022</v>
      </c>
      <c r="J223" s="35">
        <v>2023</v>
      </c>
      <c r="K223" s="36" t="s">
        <v>656</v>
      </c>
    </row>
    <row r="224" spans="2:11" x14ac:dyDescent="0.3">
      <c r="B224" s="92" t="s">
        <v>1199</v>
      </c>
      <c r="C224" s="547" t="s">
        <v>788</v>
      </c>
      <c r="D224" s="547"/>
      <c r="E224" s="535" t="s">
        <v>666</v>
      </c>
      <c r="F224" s="536"/>
      <c r="G224" s="40" t="s">
        <v>69</v>
      </c>
      <c r="H224" s="132" t="s">
        <v>182</v>
      </c>
      <c r="I224" s="79" t="s">
        <v>217</v>
      </c>
      <c r="J224" s="65">
        <v>1263391</v>
      </c>
      <c r="K224" s="42"/>
    </row>
    <row r="225" spans="2:11" x14ac:dyDescent="0.3">
      <c r="B225" s="92" t="s">
        <v>1199</v>
      </c>
      <c r="C225" s="549"/>
      <c r="D225" s="549"/>
      <c r="E225" s="535" t="s">
        <v>789</v>
      </c>
      <c r="F225" s="536"/>
      <c r="G225" s="40" t="s">
        <v>69</v>
      </c>
      <c r="H225" s="79" t="s">
        <v>217</v>
      </c>
      <c r="I225" s="79" t="s">
        <v>217</v>
      </c>
      <c r="J225" s="65">
        <v>0</v>
      </c>
      <c r="K225" s="42"/>
    </row>
    <row r="226" spans="2:11" x14ac:dyDescent="0.3">
      <c r="B226" s="92" t="s">
        <v>1199</v>
      </c>
      <c r="C226" s="549"/>
      <c r="D226" s="549"/>
      <c r="E226" s="535" t="s">
        <v>790</v>
      </c>
      <c r="F226" s="536"/>
      <c r="G226" s="40" t="s">
        <v>69</v>
      </c>
      <c r="H226" s="79" t="s">
        <v>217</v>
      </c>
      <c r="I226" s="79" t="s">
        <v>217</v>
      </c>
      <c r="J226" s="65">
        <v>0</v>
      </c>
      <c r="K226" s="42"/>
    </row>
    <row r="227" spans="2:11" x14ac:dyDescent="0.3">
      <c r="B227" s="92" t="s">
        <v>1199</v>
      </c>
      <c r="C227" s="549"/>
      <c r="D227" s="549"/>
      <c r="E227" s="535" t="s">
        <v>791</v>
      </c>
      <c r="F227" s="536"/>
      <c r="G227" s="40" t="s">
        <v>69</v>
      </c>
      <c r="H227" s="79" t="s">
        <v>217</v>
      </c>
      <c r="I227" s="79" t="s">
        <v>217</v>
      </c>
      <c r="J227" s="65">
        <v>1263391</v>
      </c>
      <c r="K227" s="42"/>
    </row>
    <row r="228" spans="2:11" x14ac:dyDescent="0.3">
      <c r="B228" s="92" t="s">
        <v>1199</v>
      </c>
      <c r="C228" s="567"/>
      <c r="D228" s="567"/>
      <c r="E228" s="535" t="s">
        <v>662</v>
      </c>
      <c r="F228" s="536"/>
      <c r="G228" s="40" t="s">
        <v>69</v>
      </c>
      <c r="H228" s="79" t="s">
        <v>217</v>
      </c>
      <c r="I228" s="79" t="s">
        <v>217</v>
      </c>
      <c r="J228" s="65">
        <v>0</v>
      </c>
      <c r="K228" s="42"/>
    </row>
    <row r="229" spans="2:11" x14ac:dyDescent="0.3">
      <c r="B229" s="92" t="s">
        <v>1199</v>
      </c>
      <c r="C229" s="542" t="s">
        <v>793</v>
      </c>
      <c r="D229" s="542"/>
      <c r="E229" s="535" t="s">
        <v>666</v>
      </c>
      <c r="F229" s="536"/>
      <c r="G229" s="40" t="s">
        <v>69</v>
      </c>
      <c r="H229" s="79" t="s">
        <v>217</v>
      </c>
      <c r="I229" s="79" t="s">
        <v>217</v>
      </c>
      <c r="J229" s="65">
        <v>480076</v>
      </c>
      <c r="K229" s="171"/>
    </row>
    <row r="230" spans="2:11" x14ac:dyDescent="0.3">
      <c r="B230" s="92" t="s">
        <v>1199</v>
      </c>
      <c r="C230" s="557"/>
      <c r="D230" s="557"/>
      <c r="E230" s="535" t="s">
        <v>789</v>
      </c>
      <c r="F230" s="536"/>
      <c r="G230" s="40" t="s">
        <v>69</v>
      </c>
      <c r="H230" s="79" t="s">
        <v>217</v>
      </c>
      <c r="I230" s="79" t="s">
        <v>217</v>
      </c>
      <c r="J230" s="65">
        <v>0</v>
      </c>
      <c r="K230" s="146"/>
    </row>
    <row r="231" spans="2:11" x14ac:dyDescent="0.3">
      <c r="B231" s="92" t="s">
        <v>1199</v>
      </c>
      <c r="C231" s="557"/>
      <c r="D231" s="557"/>
      <c r="E231" s="535" t="s">
        <v>790</v>
      </c>
      <c r="F231" s="536"/>
      <c r="G231" s="40" t="s">
        <v>69</v>
      </c>
      <c r="H231" s="79" t="s">
        <v>217</v>
      </c>
      <c r="I231" s="79" t="s">
        <v>217</v>
      </c>
      <c r="J231" s="65">
        <v>0</v>
      </c>
      <c r="K231" s="146"/>
    </row>
    <row r="232" spans="2:11" x14ac:dyDescent="0.3">
      <c r="B232" s="92" t="s">
        <v>1199</v>
      </c>
      <c r="C232" s="557"/>
      <c r="D232" s="557"/>
      <c r="E232" s="535" t="s">
        <v>791</v>
      </c>
      <c r="F232" s="536"/>
      <c r="G232" s="40" t="s">
        <v>69</v>
      </c>
      <c r="H232" s="79" t="s">
        <v>217</v>
      </c>
      <c r="I232" s="79" t="s">
        <v>217</v>
      </c>
      <c r="J232" s="65">
        <v>480076</v>
      </c>
      <c r="K232" s="146"/>
    </row>
    <row r="233" spans="2:11" x14ac:dyDescent="0.3">
      <c r="B233" s="92" t="s">
        <v>1199</v>
      </c>
      <c r="C233" s="563"/>
      <c r="D233" s="563"/>
      <c r="E233" s="535" t="s">
        <v>662</v>
      </c>
      <c r="F233" s="536"/>
      <c r="G233" s="40" t="s">
        <v>69</v>
      </c>
      <c r="H233" s="79" t="s">
        <v>217</v>
      </c>
      <c r="I233" s="79" t="s">
        <v>217</v>
      </c>
      <c r="J233" s="65">
        <v>0</v>
      </c>
      <c r="K233" s="146"/>
    </row>
    <row r="234" spans="2:11" x14ac:dyDescent="0.3">
      <c r="B234" s="92" t="s">
        <v>1199</v>
      </c>
      <c r="C234" s="541" t="s">
        <v>794</v>
      </c>
      <c r="D234" s="541"/>
      <c r="E234" s="541"/>
      <c r="F234" s="539"/>
      <c r="G234" s="45" t="s">
        <v>69</v>
      </c>
      <c r="H234" s="82" t="s">
        <v>217</v>
      </c>
      <c r="I234" s="82" t="s">
        <v>217</v>
      </c>
      <c r="J234" s="67">
        <v>0</v>
      </c>
      <c r="K234" s="47"/>
    </row>
    <row r="235" spans="2:11" x14ac:dyDescent="0.3">
      <c r="B235" s="92" t="s">
        <v>1199</v>
      </c>
      <c r="C235" s="34"/>
      <c r="D235" s="34"/>
      <c r="E235" s="34"/>
      <c r="F235" s="34"/>
      <c r="G235" s="37"/>
      <c r="H235" s="145"/>
      <c r="I235" s="145"/>
      <c r="J235" s="145"/>
      <c r="K235" s="34"/>
    </row>
    <row r="236" spans="2:11" x14ac:dyDescent="0.3">
      <c r="B236" s="92" t="s">
        <v>1199</v>
      </c>
      <c r="C236" s="34" t="s">
        <v>364</v>
      </c>
      <c r="D236" s="84" t="s">
        <v>808</v>
      </c>
      <c r="E236" s="34"/>
      <c r="F236" s="34"/>
      <c r="G236" s="37"/>
      <c r="H236" s="145"/>
      <c r="I236" s="145"/>
      <c r="J236" s="145"/>
      <c r="K236" s="34"/>
    </row>
    <row r="237" spans="2:11" x14ac:dyDescent="0.3">
      <c r="B237" s="92" t="s">
        <v>1199</v>
      </c>
      <c r="C237" s="545" t="s">
        <v>657</v>
      </c>
      <c r="D237" s="545"/>
      <c r="E237" s="545"/>
      <c r="F237" s="546"/>
      <c r="G237" s="35" t="s">
        <v>644</v>
      </c>
      <c r="H237" s="35">
        <v>2021</v>
      </c>
      <c r="I237" s="35">
        <v>2022</v>
      </c>
      <c r="J237" s="35">
        <v>2023</v>
      </c>
      <c r="K237" s="36" t="s">
        <v>656</v>
      </c>
    </row>
    <row r="238" spans="2:11" x14ac:dyDescent="0.3">
      <c r="B238" s="92" t="s">
        <v>1199</v>
      </c>
      <c r="C238" s="547" t="s">
        <v>788</v>
      </c>
      <c r="D238" s="547"/>
      <c r="E238" s="535" t="s">
        <v>666</v>
      </c>
      <c r="F238" s="536"/>
      <c r="G238" s="40" t="s">
        <v>69</v>
      </c>
      <c r="H238" s="132" t="s">
        <v>182</v>
      </c>
      <c r="I238" s="79" t="s">
        <v>217</v>
      </c>
      <c r="J238" s="65">
        <v>1792</v>
      </c>
      <c r="K238" s="42"/>
    </row>
    <row r="239" spans="2:11" x14ac:dyDescent="0.3">
      <c r="B239" s="92" t="s">
        <v>1199</v>
      </c>
      <c r="C239" s="549"/>
      <c r="D239" s="549"/>
      <c r="E239" s="535" t="s">
        <v>789</v>
      </c>
      <c r="F239" s="536"/>
      <c r="G239" s="40" t="s">
        <v>69</v>
      </c>
      <c r="H239" s="79" t="s">
        <v>217</v>
      </c>
      <c r="I239" s="79" t="s">
        <v>217</v>
      </c>
      <c r="J239" s="65">
        <v>1792</v>
      </c>
      <c r="K239" s="42"/>
    </row>
    <row r="240" spans="2:11" x14ac:dyDescent="0.3">
      <c r="B240" s="92" t="s">
        <v>1199</v>
      </c>
      <c r="C240" s="549"/>
      <c r="D240" s="549"/>
      <c r="E240" s="535" t="s">
        <v>790</v>
      </c>
      <c r="F240" s="536"/>
      <c r="G240" s="40" t="s">
        <v>69</v>
      </c>
      <c r="H240" s="79" t="s">
        <v>217</v>
      </c>
      <c r="I240" s="79" t="s">
        <v>217</v>
      </c>
      <c r="J240" s="65">
        <v>0</v>
      </c>
      <c r="K240" s="42"/>
    </row>
    <row r="241" spans="2:11" x14ac:dyDescent="0.3">
      <c r="B241" s="92" t="s">
        <v>1199</v>
      </c>
      <c r="C241" s="549"/>
      <c r="D241" s="549"/>
      <c r="E241" s="535" t="s">
        <v>791</v>
      </c>
      <c r="F241" s="536"/>
      <c r="G241" s="40" t="s">
        <v>69</v>
      </c>
      <c r="H241" s="79" t="s">
        <v>217</v>
      </c>
      <c r="I241" s="79" t="s">
        <v>217</v>
      </c>
      <c r="J241" s="65">
        <v>0</v>
      </c>
      <c r="K241" s="42"/>
    </row>
    <row r="242" spans="2:11" x14ac:dyDescent="0.3">
      <c r="B242" s="92" t="s">
        <v>1199</v>
      </c>
      <c r="C242" s="567"/>
      <c r="D242" s="567"/>
      <c r="E242" s="535" t="s">
        <v>662</v>
      </c>
      <c r="F242" s="536"/>
      <c r="G242" s="40" t="s">
        <v>69</v>
      </c>
      <c r="H242" s="79" t="s">
        <v>217</v>
      </c>
      <c r="I242" s="79" t="s">
        <v>217</v>
      </c>
      <c r="J242" s="65">
        <v>0</v>
      </c>
      <c r="K242" s="42"/>
    </row>
    <row r="243" spans="2:11" x14ac:dyDescent="0.3">
      <c r="B243" s="92" t="s">
        <v>1199</v>
      </c>
      <c r="C243" s="542" t="s">
        <v>793</v>
      </c>
      <c r="D243" s="542"/>
      <c r="E243" s="535" t="s">
        <v>666</v>
      </c>
      <c r="F243" s="536"/>
      <c r="G243" s="40" t="s">
        <v>69</v>
      </c>
      <c r="H243" s="79" t="s">
        <v>217</v>
      </c>
      <c r="I243" s="79" t="s">
        <v>217</v>
      </c>
      <c r="J243" s="65">
        <v>1703.91</v>
      </c>
      <c r="K243" s="171"/>
    </row>
    <row r="244" spans="2:11" x14ac:dyDescent="0.3">
      <c r="B244" s="92" t="s">
        <v>1199</v>
      </c>
      <c r="C244" s="557"/>
      <c r="D244" s="557"/>
      <c r="E244" s="535" t="s">
        <v>789</v>
      </c>
      <c r="F244" s="536"/>
      <c r="G244" s="40" t="s">
        <v>69</v>
      </c>
      <c r="H244" s="79" t="s">
        <v>217</v>
      </c>
      <c r="I244" s="79" t="s">
        <v>217</v>
      </c>
      <c r="J244" s="65">
        <v>1703.91</v>
      </c>
      <c r="K244" s="146"/>
    </row>
    <row r="245" spans="2:11" x14ac:dyDescent="0.3">
      <c r="B245" s="92" t="s">
        <v>1199</v>
      </c>
      <c r="C245" s="557"/>
      <c r="D245" s="557"/>
      <c r="E245" s="535" t="s">
        <v>790</v>
      </c>
      <c r="F245" s="536"/>
      <c r="G245" s="40" t="s">
        <v>69</v>
      </c>
      <c r="H245" s="79" t="s">
        <v>217</v>
      </c>
      <c r="I245" s="79" t="s">
        <v>217</v>
      </c>
      <c r="J245" s="65">
        <v>0</v>
      </c>
      <c r="K245" s="146"/>
    </row>
    <row r="246" spans="2:11" x14ac:dyDescent="0.3">
      <c r="B246" s="92" t="s">
        <v>1199</v>
      </c>
      <c r="C246" s="557"/>
      <c r="D246" s="557"/>
      <c r="E246" s="535" t="s">
        <v>791</v>
      </c>
      <c r="F246" s="536"/>
      <c r="G246" s="40" t="s">
        <v>69</v>
      </c>
      <c r="H246" s="79" t="s">
        <v>217</v>
      </c>
      <c r="I246" s="79" t="s">
        <v>217</v>
      </c>
      <c r="J246" s="65">
        <v>0</v>
      </c>
      <c r="K246" s="146"/>
    </row>
    <row r="247" spans="2:11" x14ac:dyDescent="0.3">
      <c r="B247" s="92" t="s">
        <v>1199</v>
      </c>
      <c r="C247" s="563"/>
      <c r="D247" s="563"/>
      <c r="E247" s="535" t="s">
        <v>662</v>
      </c>
      <c r="F247" s="536"/>
      <c r="G247" s="40" t="s">
        <v>69</v>
      </c>
      <c r="H247" s="79" t="s">
        <v>217</v>
      </c>
      <c r="I247" s="79" t="s">
        <v>217</v>
      </c>
      <c r="J247" s="65">
        <v>0</v>
      </c>
      <c r="K247" s="146"/>
    </row>
    <row r="248" spans="2:11" x14ac:dyDescent="0.3">
      <c r="B248" s="92" t="s">
        <v>1199</v>
      </c>
      <c r="C248" s="541" t="s">
        <v>794</v>
      </c>
      <c r="D248" s="541"/>
      <c r="E248" s="541"/>
      <c r="F248" s="539"/>
      <c r="G248" s="45" t="s">
        <v>69</v>
      </c>
      <c r="H248" s="82" t="s">
        <v>217</v>
      </c>
      <c r="I248" s="82" t="s">
        <v>217</v>
      </c>
      <c r="J248" s="67">
        <v>0</v>
      </c>
      <c r="K248" s="47"/>
    </row>
    <row r="249" spans="2:11" x14ac:dyDescent="0.3">
      <c r="B249" s="92" t="s">
        <v>1199</v>
      </c>
      <c r="C249" s="34"/>
      <c r="D249" s="34"/>
      <c r="E249" s="34"/>
      <c r="F249" s="34"/>
      <c r="G249" s="37"/>
      <c r="H249" s="147"/>
      <c r="I249" s="147"/>
      <c r="J249" s="145"/>
      <c r="K249" s="34"/>
    </row>
    <row r="250" spans="2:11" x14ac:dyDescent="0.3">
      <c r="B250" s="92" t="s">
        <v>1199</v>
      </c>
      <c r="C250" s="34" t="s">
        <v>365</v>
      </c>
      <c r="D250" s="84" t="s">
        <v>809</v>
      </c>
      <c r="E250" s="34"/>
      <c r="F250" s="34"/>
      <c r="G250" s="37"/>
      <c r="H250" s="145"/>
      <c r="I250" s="145"/>
      <c r="J250" s="145"/>
      <c r="K250" s="34"/>
    </row>
    <row r="251" spans="2:11" x14ac:dyDescent="0.3">
      <c r="B251" s="92" t="s">
        <v>1199</v>
      </c>
      <c r="C251" s="545" t="s">
        <v>657</v>
      </c>
      <c r="D251" s="545"/>
      <c r="E251" s="545"/>
      <c r="F251" s="546"/>
      <c r="G251" s="35" t="s">
        <v>644</v>
      </c>
      <c r="H251" s="35">
        <v>2021</v>
      </c>
      <c r="I251" s="35">
        <v>2022</v>
      </c>
      <c r="J251" s="35">
        <v>2023</v>
      </c>
      <c r="K251" s="36" t="s">
        <v>656</v>
      </c>
    </row>
    <row r="252" spans="2:11" x14ac:dyDescent="0.3">
      <c r="B252" s="92" t="s">
        <v>1199</v>
      </c>
      <c r="C252" s="547" t="s">
        <v>788</v>
      </c>
      <c r="D252" s="547"/>
      <c r="E252" s="535" t="s">
        <v>666</v>
      </c>
      <c r="F252" s="536"/>
      <c r="G252" s="40" t="s">
        <v>69</v>
      </c>
      <c r="H252" s="132" t="s">
        <v>182</v>
      </c>
      <c r="I252" s="79" t="s">
        <v>217</v>
      </c>
      <c r="J252" s="65">
        <v>6381</v>
      </c>
      <c r="K252" s="42"/>
    </row>
    <row r="253" spans="2:11" x14ac:dyDescent="0.3">
      <c r="B253" s="92" t="s">
        <v>1199</v>
      </c>
      <c r="C253" s="549"/>
      <c r="D253" s="549"/>
      <c r="E253" s="535" t="s">
        <v>789</v>
      </c>
      <c r="F253" s="536"/>
      <c r="G253" s="40" t="s">
        <v>69</v>
      </c>
      <c r="H253" s="79" t="s">
        <v>217</v>
      </c>
      <c r="I253" s="79" t="s">
        <v>217</v>
      </c>
      <c r="J253" s="65">
        <v>0</v>
      </c>
      <c r="K253" s="42"/>
    </row>
    <row r="254" spans="2:11" x14ac:dyDescent="0.3">
      <c r="B254" s="92" t="s">
        <v>1199</v>
      </c>
      <c r="C254" s="549"/>
      <c r="D254" s="549"/>
      <c r="E254" s="535" t="s">
        <v>790</v>
      </c>
      <c r="F254" s="536"/>
      <c r="G254" s="40" t="s">
        <v>69</v>
      </c>
      <c r="H254" s="79" t="s">
        <v>217</v>
      </c>
      <c r="I254" s="79" t="s">
        <v>217</v>
      </c>
      <c r="J254" s="65">
        <v>6381</v>
      </c>
      <c r="K254" s="42"/>
    </row>
    <row r="255" spans="2:11" x14ac:dyDescent="0.3">
      <c r="B255" s="92" t="s">
        <v>1199</v>
      </c>
      <c r="C255" s="549"/>
      <c r="D255" s="549"/>
      <c r="E255" s="535" t="s">
        <v>791</v>
      </c>
      <c r="F255" s="536"/>
      <c r="G255" s="40" t="s">
        <v>69</v>
      </c>
      <c r="H255" s="79" t="s">
        <v>217</v>
      </c>
      <c r="I255" s="79" t="s">
        <v>217</v>
      </c>
      <c r="J255" s="65">
        <v>0</v>
      </c>
      <c r="K255" s="42"/>
    </row>
    <row r="256" spans="2:11" x14ac:dyDescent="0.3">
      <c r="B256" s="92" t="s">
        <v>1199</v>
      </c>
      <c r="C256" s="567"/>
      <c r="D256" s="567"/>
      <c r="E256" s="535" t="s">
        <v>662</v>
      </c>
      <c r="F256" s="536"/>
      <c r="G256" s="40" t="s">
        <v>69</v>
      </c>
      <c r="H256" s="79" t="s">
        <v>217</v>
      </c>
      <c r="I256" s="79" t="s">
        <v>217</v>
      </c>
      <c r="J256" s="65">
        <v>0</v>
      </c>
      <c r="K256" s="42"/>
    </row>
    <row r="257" spans="2:11" x14ac:dyDescent="0.3">
      <c r="B257" s="92" t="s">
        <v>1199</v>
      </c>
      <c r="C257" s="542" t="s">
        <v>793</v>
      </c>
      <c r="D257" s="542"/>
      <c r="E257" s="535" t="s">
        <v>666</v>
      </c>
      <c r="F257" s="536"/>
      <c r="G257" s="40" t="s">
        <v>69</v>
      </c>
      <c r="H257" s="79" t="s">
        <v>217</v>
      </c>
      <c r="I257" s="79" t="s">
        <v>217</v>
      </c>
      <c r="J257" s="65">
        <v>6351.48</v>
      </c>
      <c r="K257" s="171"/>
    </row>
    <row r="258" spans="2:11" x14ac:dyDescent="0.3">
      <c r="B258" s="92" t="s">
        <v>1199</v>
      </c>
      <c r="C258" s="557"/>
      <c r="D258" s="557"/>
      <c r="E258" s="535" t="s">
        <v>789</v>
      </c>
      <c r="F258" s="536"/>
      <c r="G258" s="40" t="s">
        <v>69</v>
      </c>
      <c r="H258" s="79" t="s">
        <v>217</v>
      </c>
      <c r="I258" s="79" t="s">
        <v>217</v>
      </c>
      <c r="J258" s="65">
        <v>0</v>
      </c>
      <c r="K258" s="146"/>
    </row>
    <row r="259" spans="2:11" x14ac:dyDescent="0.3">
      <c r="B259" s="92" t="s">
        <v>1199</v>
      </c>
      <c r="C259" s="557"/>
      <c r="D259" s="557"/>
      <c r="E259" s="535" t="s">
        <v>790</v>
      </c>
      <c r="F259" s="536"/>
      <c r="G259" s="40" t="s">
        <v>69</v>
      </c>
      <c r="H259" s="79" t="s">
        <v>217</v>
      </c>
      <c r="I259" s="79" t="s">
        <v>217</v>
      </c>
      <c r="J259" s="65">
        <v>6351.48</v>
      </c>
      <c r="K259" s="146"/>
    </row>
    <row r="260" spans="2:11" x14ac:dyDescent="0.3">
      <c r="B260" s="92" t="s">
        <v>1199</v>
      </c>
      <c r="C260" s="557"/>
      <c r="D260" s="557"/>
      <c r="E260" s="535" t="s">
        <v>791</v>
      </c>
      <c r="F260" s="536"/>
      <c r="G260" s="40" t="s">
        <v>69</v>
      </c>
      <c r="H260" s="79" t="s">
        <v>217</v>
      </c>
      <c r="I260" s="79" t="s">
        <v>217</v>
      </c>
      <c r="J260" s="65">
        <v>0</v>
      </c>
      <c r="K260" s="146"/>
    </row>
    <row r="261" spans="2:11" x14ac:dyDescent="0.3">
      <c r="B261" s="92" t="s">
        <v>1199</v>
      </c>
      <c r="C261" s="563"/>
      <c r="D261" s="563"/>
      <c r="E261" s="535" t="s">
        <v>662</v>
      </c>
      <c r="F261" s="536"/>
      <c r="G261" s="40" t="s">
        <v>69</v>
      </c>
      <c r="H261" s="79" t="s">
        <v>217</v>
      </c>
      <c r="I261" s="79" t="s">
        <v>217</v>
      </c>
      <c r="J261" s="65">
        <v>0</v>
      </c>
      <c r="K261" s="146"/>
    </row>
    <row r="262" spans="2:11" x14ac:dyDescent="0.3">
      <c r="B262" s="92" t="s">
        <v>1199</v>
      </c>
      <c r="C262" s="541" t="s">
        <v>794</v>
      </c>
      <c r="D262" s="541"/>
      <c r="E262" s="541"/>
      <c r="F262" s="539"/>
      <c r="G262" s="45" t="s">
        <v>69</v>
      </c>
      <c r="H262" s="82" t="s">
        <v>217</v>
      </c>
      <c r="I262" s="82" t="s">
        <v>217</v>
      </c>
      <c r="J262" s="67">
        <v>12</v>
      </c>
      <c r="K262" s="47"/>
    </row>
    <row r="263" spans="2:11" x14ac:dyDescent="0.3">
      <c r="B263" s="92" t="s">
        <v>1199</v>
      </c>
      <c r="C263" s="34"/>
      <c r="D263" s="34"/>
      <c r="E263" s="34"/>
      <c r="F263" s="34"/>
      <c r="G263" s="37"/>
      <c r="H263" s="147"/>
      <c r="I263" s="147"/>
      <c r="J263" s="145"/>
      <c r="K263" s="34"/>
    </row>
    <row r="264" spans="2:11" x14ac:dyDescent="0.3">
      <c r="B264" s="92" t="s">
        <v>1199</v>
      </c>
      <c r="C264" s="34" t="s">
        <v>366</v>
      </c>
      <c r="D264" s="84" t="s">
        <v>810</v>
      </c>
      <c r="E264" s="34"/>
      <c r="F264" s="34"/>
      <c r="G264" s="37"/>
      <c r="H264" s="145"/>
      <c r="I264" s="145"/>
      <c r="J264" s="145"/>
      <c r="K264" s="34"/>
    </row>
    <row r="265" spans="2:11" x14ac:dyDescent="0.3">
      <c r="B265" s="92" t="s">
        <v>1199</v>
      </c>
      <c r="C265" s="545" t="s">
        <v>657</v>
      </c>
      <c r="D265" s="545"/>
      <c r="E265" s="545"/>
      <c r="F265" s="546"/>
      <c r="G265" s="35" t="s">
        <v>644</v>
      </c>
      <c r="H265" s="35">
        <v>2021</v>
      </c>
      <c r="I265" s="35">
        <v>2022</v>
      </c>
      <c r="J265" s="35">
        <v>2023</v>
      </c>
      <c r="K265" s="36" t="s">
        <v>656</v>
      </c>
    </row>
    <row r="266" spans="2:11" x14ac:dyDescent="0.3">
      <c r="B266" s="92" t="s">
        <v>1199</v>
      </c>
      <c r="C266" s="547" t="s">
        <v>788</v>
      </c>
      <c r="D266" s="547"/>
      <c r="E266" s="535" t="s">
        <v>666</v>
      </c>
      <c r="F266" s="536"/>
      <c r="G266" s="40" t="s">
        <v>69</v>
      </c>
      <c r="H266" s="132" t="s">
        <v>182</v>
      </c>
      <c r="I266" s="79" t="s">
        <v>217</v>
      </c>
      <c r="J266" s="65">
        <v>177.67</v>
      </c>
      <c r="K266" s="42"/>
    </row>
    <row r="267" spans="2:11" x14ac:dyDescent="0.3">
      <c r="B267" s="92" t="s">
        <v>1199</v>
      </c>
      <c r="C267" s="549"/>
      <c r="D267" s="549"/>
      <c r="E267" s="535" t="s">
        <v>789</v>
      </c>
      <c r="F267" s="536"/>
      <c r="G267" s="40" t="s">
        <v>69</v>
      </c>
      <c r="H267" s="79" t="s">
        <v>217</v>
      </c>
      <c r="I267" s="79" t="s">
        <v>217</v>
      </c>
      <c r="J267" s="65">
        <v>0</v>
      </c>
      <c r="K267" s="42"/>
    </row>
    <row r="268" spans="2:11" x14ac:dyDescent="0.3">
      <c r="B268" s="92" t="s">
        <v>1199</v>
      </c>
      <c r="C268" s="549"/>
      <c r="D268" s="549"/>
      <c r="E268" s="535" t="s">
        <v>790</v>
      </c>
      <c r="F268" s="536"/>
      <c r="G268" s="40" t="s">
        <v>69</v>
      </c>
      <c r="H268" s="79" t="s">
        <v>217</v>
      </c>
      <c r="I268" s="79" t="s">
        <v>217</v>
      </c>
      <c r="J268" s="65">
        <v>177.67</v>
      </c>
      <c r="K268" s="42"/>
    </row>
    <row r="269" spans="2:11" x14ac:dyDescent="0.3">
      <c r="B269" s="92" t="s">
        <v>1199</v>
      </c>
      <c r="C269" s="549"/>
      <c r="D269" s="549"/>
      <c r="E269" s="535" t="s">
        <v>791</v>
      </c>
      <c r="F269" s="536"/>
      <c r="G269" s="40" t="s">
        <v>69</v>
      </c>
      <c r="H269" s="79" t="s">
        <v>217</v>
      </c>
      <c r="I269" s="79" t="s">
        <v>217</v>
      </c>
      <c r="J269" s="65">
        <v>0</v>
      </c>
      <c r="K269" s="42"/>
    </row>
    <row r="270" spans="2:11" x14ac:dyDescent="0.3">
      <c r="B270" s="92" t="s">
        <v>1199</v>
      </c>
      <c r="C270" s="567"/>
      <c r="D270" s="567"/>
      <c r="E270" s="535" t="s">
        <v>662</v>
      </c>
      <c r="F270" s="536"/>
      <c r="G270" s="40" t="s">
        <v>69</v>
      </c>
      <c r="H270" s="79" t="s">
        <v>217</v>
      </c>
      <c r="I270" s="79" t="s">
        <v>217</v>
      </c>
      <c r="J270" s="65">
        <v>0</v>
      </c>
      <c r="K270" s="42"/>
    </row>
    <row r="271" spans="2:11" x14ac:dyDescent="0.3">
      <c r="B271" s="92" t="s">
        <v>1199</v>
      </c>
      <c r="C271" s="542" t="s">
        <v>793</v>
      </c>
      <c r="D271" s="542"/>
      <c r="E271" s="535" t="s">
        <v>666</v>
      </c>
      <c r="F271" s="536"/>
      <c r="G271" s="40" t="s">
        <v>69</v>
      </c>
      <c r="H271" s="79" t="s">
        <v>217</v>
      </c>
      <c r="I271" s="79" t="s">
        <v>217</v>
      </c>
      <c r="J271" s="65">
        <v>177.67</v>
      </c>
      <c r="K271" s="171"/>
    </row>
    <row r="272" spans="2:11" x14ac:dyDescent="0.3">
      <c r="B272" s="92" t="s">
        <v>1199</v>
      </c>
      <c r="C272" s="557"/>
      <c r="D272" s="557"/>
      <c r="E272" s="535" t="s">
        <v>789</v>
      </c>
      <c r="F272" s="536"/>
      <c r="G272" s="40" t="s">
        <v>69</v>
      </c>
      <c r="H272" s="79" t="s">
        <v>217</v>
      </c>
      <c r="I272" s="79" t="s">
        <v>217</v>
      </c>
      <c r="J272" s="65">
        <v>0</v>
      </c>
      <c r="K272" s="146"/>
    </row>
    <row r="273" spans="2:14" x14ac:dyDescent="0.3">
      <c r="B273" s="92" t="s">
        <v>1199</v>
      </c>
      <c r="C273" s="557"/>
      <c r="D273" s="557"/>
      <c r="E273" s="535" t="s">
        <v>790</v>
      </c>
      <c r="F273" s="536"/>
      <c r="G273" s="40" t="s">
        <v>69</v>
      </c>
      <c r="H273" s="79" t="s">
        <v>217</v>
      </c>
      <c r="I273" s="79" t="s">
        <v>217</v>
      </c>
      <c r="J273" s="65">
        <v>177.67</v>
      </c>
      <c r="K273" s="146"/>
    </row>
    <row r="274" spans="2:14" x14ac:dyDescent="0.3">
      <c r="B274" s="92" t="s">
        <v>1199</v>
      </c>
      <c r="C274" s="557"/>
      <c r="D274" s="557"/>
      <c r="E274" s="535" t="s">
        <v>791</v>
      </c>
      <c r="F274" s="536"/>
      <c r="G274" s="40" t="s">
        <v>69</v>
      </c>
      <c r="H274" s="79" t="s">
        <v>217</v>
      </c>
      <c r="I274" s="79" t="s">
        <v>217</v>
      </c>
      <c r="J274" s="65">
        <v>0</v>
      </c>
      <c r="K274" s="146"/>
    </row>
    <row r="275" spans="2:14" x14ac:dyDescent="0.3">
      <c r="B275" s="92" t="s">
        <v>1199</v>
      </c>
      <c r="C275" s="563"/>
      <c r="D275" s="563"/>
      <c r="E275" s="535" t="s">
        <v>662</v>
      </c>
      <c r="F275" s="536"/>
      <c r="G275" s="40" t="s">
        <v>69</v>
      </c>
      <c r="H275" s="79" t="s">
        <v>217</v>
      </c>
      <c r="I275" s="79" t="s">
        <v>217</v>
      </c>
      <c r="J275" s="65">
        <v>0</v>
      </c>
      <c r="K275" s="146"/>
    </row>
    <row r="276" spans="2:14" x14ac:dyDescent="0.3">
      <c r="B276" s="92" t="s">
        <v>1199</v>
      </c>
      <c r="C276" s="541" t="s">
        <v>794</v>
      </c>
      <c r="D276" s="541"/>
      <c r="E276" s="541"/>
      <c r="F276" s="539"/>
      <c r="G276" s="45" t="s">
        <v>69</v>
      </c>
      <c r="H276" s="82" t="s">
        <v>217</v>
      </c>
      <c r="I276" s="82" t="s">
        <v>217</v>
      </c>
      <c r="J276" s="67">
        <v>0</v>
      </c>
      <c r="K276" s="47"/>
    </row>
    <row r="277" spans="2:14" x14ac:dyDescent="0.3">
      <c r="B277" s="92" t="s">
        <v>1199</v>
      </c>
      <c r="C277" s="34"/>
      <c r="D277" s="34"/>
      <c r="E277" s="34"/>
      <c r="F277" s="34"/>
      <c r="G277" s="37"/>
      <c r="H277" s="147"/>
      <c r="I277" s="147"/>
      <c r="J277" s="145"/>
      <c r="K277" s="34"/>
    </row>
    <row r="278" spans="2:14" s="84" customFormat="1" x14ac:dyDescent="0.3">
      <c r="B278" s="92" t="s">
        <v>1199</v>
      </c>
      <c r="C278" s="84" t="s">
        <v>287</v>
      </c>
      <c r="D278" s="84" t="s">
        <v>690</v>
      </c>
      <c r="G278" s="85"/>
    </row>
    <row r="279" spans="2:14" x14ac:dyDescent="0.3">
      <c r="B279" s="92" t="s">
        <v>1199</v>
      </c>
      <c r="C279" s="545" t="s">
        <v>657</v>
      </c>
      <c r="D279" s="545"/>
      <c r="E279" s="545"/>
      <c r="F279" s="546"/>
      <c r="G279" s="35" t="s">
        <v>644</v>
      </c>
      <c r="H279" s="35">
        <v>2021</v>
      </c>
      <c r="I279" s="35">
        <v>2022</v>
      </c>
      <c r="J279" s="35">
        <v>2023</v>
      </c>
      <c r="K279" s="36" t="s">
        <v>656</v>
      </c>
    </row>
    <row r="280" spans="2:14" x14ac:dyDescent="0.3">
      <c r="B280" s="92" t="s">
        <v>1199</v>
      </c>
      <c r="C280" s="597" t="s">
        <v>852</v>
      </c>
      <c r="D280" s="597"/>
      <c r="E280" s="597"/>
      <c r="F280" s="582"/>
      <c r="G280" s="40" t="s">
        <v>33</v>
      </c>
      <c r="H280" s="172">
        <v>8.3000000000000007</v>
      </c>
      <c r="I280" s="172">
        <v>8.3000000000000007</v>
      </c>
      <c r="J280" s="114">
        <v>50</v>
      </c>
      <c r="K280" s="105" t="s">
        <v>813</v>
      </c>
    </row>
    <row r="281" spans="2:14" x14ac:dyDescent="0.3">
      <c r="B281" s="92" t="s">
        <v>1199</v>
      </c>
      <c r="C281" s="597" t="s">
        <v>811</v>
      </c>
      <c r="D281" s="597"/>
      <c r="E281" s="597"/>
      <c r="F281" s="582"/>
      <c r="G281" s="40" t="s">
        <v>33</v>
      </c>
      <c r="H281" s="172">
        <v>0.14556514231008461</v>
      </c>
      <c r="I281" s="172">
        <v>0.16746699852747626</v>
      </c>
      <c r="J281" s="172">
        <v>85.798000000000002</v>
      </c>
      <c r="K281" s="105"/>
      <c r="N281" s="175"/>
    </row>
    <row r="282" spans="2:14" x14ac:dyDescent="0.3">
      <c r="B282" s="92" t="s">
        <v>1199</v>
      </c>
      <c r="C282" s="541" t="s">
        <v>812</v>
      </c>
      <c r="D282" s="541"/>
      <c r="E282" s="541"/>
      <c r="F282" s="539"/>
      <c r="G282" s="45" t="s">
        <v>33</v>
      </c>
      <c r="H282" s="173">
        <v>6.5960874240389461E-2</v>
      </c>
      <c r="I282" s="173">
        <v>7.435287290576538E-2</v>
      </c>
      <c r="J282" s="173">
        <v>64.852000000000004</v>
      </c>
      <c r="K282" s="199"/>
      <c r="N282" s="175"/>
    </row>
    <row r="283" spans="2:14" x14ac:dyDescent="0.3">
      <c r="B283" s="92" t="s">
        <v>1199</v>
      </c>
      <c r="C283" s="26"/>
      <c r="D283" s="26"/>
      <c r="E283" s="26"/>
      <c r="F283" s="26"/>
      <c r="G283" s="37"/>
      <c r="H283" s="73"/>
      <c r="I283" s="73"/>
      <c r="J283" s="34"/>
      <c r="K283" s="34"/>
    </row>
    <row r="284" spans="2:14" s="84" customFormat="1" x14ac:dyDescent="0.3">
      <c r="B284" s="92" t="s">
        <v>1199</v>
      </c>
      <c r="C284" s="84" t="s">
        <v>288</v>
      </c>
      <c r="D284" s="84" t="s">
        <v>691</v>
      </c>
      <c r="G284" s="85"/>
    </row>
    <row r="285" spans="2:14" x14ac:dyDescent="0.3">
      <c r="B285" s="92" t="s">
        <v>1199</v>
      </c>
      <c r="C285" s="545" t="s">
        <v>657</v>
      </c>
      <c r="D285" s="545"/>
      <c r="E285" s="545"/>
      <c r="F285" s="546"/>
      <c r="G285" s="35" t="s">
        <v>644</v>
      </c>
      <c r="H285" s="35">
        <v>2021</v>
      </c>
      <c r="I285" s="35">
        <v>2022</v>
      </c>
      <c r="J285" s="35">
        <v>2023</v>
      </c>
      <c r="K285" s="36" t="s">
        <v>656</v>
      </c>
    </row>
    <row r="286" spans="2:14" x14ac:dyDescent="0.3">
      <c r="B286" s="92" t="s">
        <v>1199</v>
      </c>
      <c r="C286" s="535" t="s">
        <v>814</v>
      </c>
      <c r="D286" s="535"/>
      <c r="E286" s="535"/>
      <c r="F286" s="536"/>
      <c r="G286" s="40" t="s">
        <v>69</v>
      </c>
      <c r="H286" s="65">
        <v>7902720</v>
      </c>
      <c r="I286" s="65">
        <v>7688187</v>
      </c>
      <c r="J286" s="65">
        <v>7314991.9099999992</v>
      </c>
      <c r="K286" s="42"/>
    </row>
    <row r="287" spans="2:14" x14ac:dyDescent="0.3">
      <c r="B287" s="92" t="s">
        <v>1199</v>
      </c>
      <c r="C287" s="598" t="s">
        <v>815</v>
      </c>
      <c r="D287" s="541"/>
      <c r="E287" s="541"/>
      <c r="F287" s="539"/>
      <c r="G287" s="45" t="s">
        <v>792</v>
      </c>
      <c r="H287" s="67">
        <v>1436.5</v>
      </c>
      <c r="I287" s="67">
        <v>1511.4</v>
      </c>
      <c r="J287" s="67">
        <v>1743.2635622003797</v>
      </c>
      <c r="K287" s="47"/>
      <c r="M287" s="145"/>
    </row>
    <row r="288" spans="2:14" x14ac:dyDescent="0.3">
      <c r="B288" s="92" t="s">
        <v>1199</v>
      </c>
      <c r="C288" s="34"/>
      <c r="D288" s="34"/>
      <c r="E288" s="34"/>
      <c r="F288" s="34"/>
      <c r="G288" s="37"/>
      <c r="H288" s="34"/>
      <c r="I288" s="34"/>
      <c r="J288" s="34"/>
      <c r="K288" s="34"/>
    </row>
    <row r="289" spans="2:11" s="84" customFormat="1" x14ac:dyDescent="0.3">
      <c r="B289" s="92" t="s">
        <v>1199</v>
      </c>
      <c r="C289" s="84" t="s">
        <v>289</v>
      </c>
      <c r="D289" s="84" t="s">
        <v>692</v>
      </c>
      <c r="G289" s="85"/>
    </row>
    <row r="290" spans="2:11" x14ac:dyDescent="0.3">
      <c r="B290" s="92" t="s">
        <v>1199</v>
      </c>
      <c r="C290" s="545" t="s">
        <v>657</v>
      </c>
      <c r="D290" s="545"/>
      <c r="E290" s="545"/>
      <c r="F290" s="546"/>
      <c r="G290" s="35" t="s">
        <v>644</v>
      </c>
      <c r="H290" s="35">
        <v>2021</v>
      </c>
      <c r="I290" s="35">
        <v>2022</v>
      </c>
      <c r="J290" s="35">
        <v>2023</v>
      </c>
      <c r="K290" s="36" t="s">
        <v>656</v>
      </c>
    </row>
    <row r="291" spans="2:11" x14ac:dyDescent="0.3">
      <c r="B291" s="92" t="s">
        <v>1199</v>
      </c>
      <c r="C291" s="535" t="s">
        <v>80</v>
      </c>
      <c r="D291" s="535"/>
      <c r="E291" s="535"/>
      <c r="F291" s="536"/>
      <c r="G291" s="40" t="s">
        <v>81</v>
      </c>
      <c r="H291" s="70">
        <v>934.3</v>
      </c>
      <c r="I291" s="70">
        <v>854.2</v>
      </c>
      <c r="J291" s="70">
        <v>717.24868300000003</v>
      </c>
      <c r="K291" s="42"/>
    </row>
    <row r="292" spans="2:11" x14ac:dyDescent="0.3">
      <c r="B292" s="92" t="s">
        <v>1199</v>
      </c>
      <c r="C292" s="535" t="s">
        <v>82</v>
      </c>
      <c r="D292" s="535"/>
      <c r="E292" s="535"/>
      <c r="F292" s="536"/>
      <c r="G292" s="40" t="s">
        <v>81</v>
      </c>
      <c r="H292" s="70">
        <v>470.8</v>
      </c>
      <c r="I292" s="70">
        <v>494.3</v>
      </c>
      <c r="J292" s="70">
        <v>574.66175700000008</v>
      </c>
      <c r="K292" s="42"/>
    </row>
    <row r="293" spans="2:11" x14ac:dyDescent="0.3">
      <c r="B293" s="92" t="s">
        <v>1199</v>
      </c>
      <c r="C293" s="535" t="s">
        <v>83</v>
      </c>
      <c r="D293" s="535"/>
      <c r="E293" s="535"/>
      <c r="F293" s="536"/>
      <c r="G293" s="40" t="s">
        <v>81</v>
      </c>
      <c r="H293" s="70">
        <v>20.8</v>
      </c>
      <c r="I293" s="70">
        <v>16.399999999999999</v>
      </c>
      <c r="J293" s="70">
        <v>26.44</v>
      </c>
      <c r="K293" s="42"/>
    </row>
    <row r="294" spans="2:11" x14ac:dyDescent="0.3">
      <c r="B294" s="92" t="s">
        <v>1199</v>
      </c>
      <c r="C294" s="535" t="s">
        <v>84</v>
      </c>
      <c r="D294" s="535"/>
      <c r="E294" s="535"/>
      <c r="F294" s="536"/>
      <c r="G294" s="40" t="s">
        <v>81</v>
      </c>
      <c r="H294" s="70">
        <v>44.2</v>
      </c>
      <c r="I294" s="70">
        <v>29.6</v>
      </c>
      <c r="J294" s="70">
        <v>24.747599999999998</v>
      </c>
      <c r="K294" s="42"/>
    </row>
    <row r="295" spans="2:11" x14ac:dyDescent="0.3">
      <c r="B295" s="92" t="s">
        <v>1199</v>
      </c>
      <c r="C295" s="541" t="s">
        <v>85</v>
      </c>
      <c r="D295" s="541"/>
      <c r="E295" s="541"/>
      <c r="F295" s="539"/>
      <c r="G295" s="45" t="s">
        <v>81</v>
      </c>
      <c r="H295" s="74">
        <v>76.3</v>
      </c>
      <c r="I295" s="74">
        <v>81.7</v>
      </c>
      <c r="J295" s="74">
        <v>54.036701999999998</v>
      </c>
      <c r="K295" s="47"/>
    </row>
    <row r="296" spans="2:11" x14ac:dyDescent="0.3">
      <c r="B296" s="92" t="s">
        <v>1199</v>
      </c>
      <c r="C296" s="34"/>
      <c r="D296" s="34"/>
      <c r="E296" s="34"/>
      <c r="F296" s="34"/>
      <c r="G296" s="37"/>
      <c r="H296" s="34"/>
      <c r="I296" s="34"/>
      <c r="J296" s="34"/>
      <c r="K296" s="34"/>
    </row>
    <row r="297" spans="2:11" s="84" customFormat="1" x14ac:dyDescent="0.3">
      <c r="B297" s="92" t="s">
        <v>1199</v>
      </c>
      <c r="C297" s="84" t="s">
        <v>290</v>
      </c>
      <c r="D297" s="84" t="s">
        <v>693</v>
      </c>
      <c r="G297" s="85"/>
    </row>
    <row r="298" spans="2:11" x14ac:dyDescent="0.3">
      <c r="B298" s="92" t="s">
        <v>1199</v>
      </c>
      <c r="C298" s="545" t="s">
        <v>657</v>
      </c>
      <c r="D298" s="545"/>
      <c r="E298" s="545"/>
      <c r="F298" s="546"/>
      <c r="G298" s="35" t="s">
        <v>644</v>
      </c>
      <c r="H298" s="35">
        <v>2021</v>
      </c>
      <c r="I298" s="35">
        <v>2022</v>
      </c>
      <c r="J298" s="35">
        <v>2023</v>
      </c>
      <c r="K298" s="36" t="s">
        <v>656</v>
      </c>
    </row>
    <row r="299" spans="2:11" x14ac:dyDescent="0.3">
      <c r="B299" s="92" t="s">
        <v>1199</v>
      </c>
      <c r="C299" s="535" t="s">
        <v>86</v>
      </c>
      <c r="D299" s="535"/>
      <c r="E299" s="535"/>
      <c r="F299" s="536"/>
      <c r="G299" s="40" t="s">
        <v>81</v>
      </c>
      <c r="H299" s="75">
        <v>312.39999999999998</v>
      </c>
      <c r="I299" s="76" t="s">
        <v>182</v>
      </c>
      <c r="J299" s="76" t="s">
        <v>182</v>
      </c>
      <c r="K299" s="2" t="s">
        <v>817</v>
      </c>
    </row>
    <row r="300" spans="2:11" x14ac:dyDescent="0.3">
      <c r="B300" s="92" t="s">
        <v>1199</v>
      </c>
      <c r="C300" s="535" t="s">
        <v>87</v>
      </c>
      <c r="D300" s="535"/>
      <c r="E300" s="535"/>
      <c r="F300" s="536"/>
      <c r="G300" s="40" t="s">
        <v>81</v>
      </c>
      <c r="H300" s="75">
        <v>233.4</v>
      </c>
      <c r="I300" s="75">
        <v>179.4</v>
      </c>
      <c r="J300" s="75">
        <v>127.77215770699999</v>
      </c>
      <c r="K300" s="42"/>
    </row>
    <row r="301" spans="2:11" x14ac:dyDescent="0.3">
      <c r="B301" s="92" t="s">
        <v>1199</v>
      </c>
      <c r="C301" s="535" t="s">
        <v>88</v>
      </c>
      <c r="D301" s="535"/>
      <c r="E301" s="535"/>
      <c r="F301" s="536"/>
      <c r="G301" s="40" t="s">
        <v>89</v>
      </c>
      <c r="H301" s="75">
        <v>181.1</v>
      </c>
      <c r="I301" s="75">
        <v>153.80000000000001</v>
      </c>
      <c r="J301" s="75">
        <v>127.12622359999999</v>
      </c>
      <c r="K301" s="42"/>
    </row>
    <row r="302" spans="2:11" x14ac:dyDescent="0.3">
      <c r="B302" s="92" t="s">
        <v>1199</v>
      </c>
      <c r="C302" s="535" t="s">
        <v>90</v>
      </c>
      <c r="D302" s="535"/>
      <c r="E302" s="535"/>
      <c r="F302" s="536"/>
      <c r="G302" s="40" t="s">
        <v>89</v>
      </c>
      <c r="H302" s="76" t="s">
        <v>182</v>
      </c>
      <c r="I302" s="75">
        <v>271.60000000000002</v>
      </c>
      <c r="J302" s="75">
        <v>205.87343719999996</v>
      </c>
      <c r="K302" s="42" t="s">
        <v>816</v>
      </c>
    </row>
    <row r="303" spans="2:11" x14ac:dyDescent="0.3">
      <c r="B303" s="92" t="s">
        <v>1199</v>
      </c>
      <c r="C303" s="535" t="s">
        <v>91</v>
      </c>
      <c r="D303" s="535"/>
      <c r="E303" s="535"/>
      <c r="F303" s="536"/>
      <c r="G303" s="40" t="s">
        <v>89</v>
      </c>
      <c r="H303" s="75">
        <v>229.9</v>
      </c>
      <c r="I303" s="75">
        <v>164.5</v>
      </c>
      <c r="J303" s="75">
        <v>121.262423</v>
      </c>
      <c r="K303" s="42"/>
    </row>
    <row r="304" spans="2:11" x14ac:dyDescent="0.3">
      <c r="B304" s="92" t="s">
        <v>1199</v>
      </c>
      <c r="C304" s="541" t="s">
        <v>92</v>
      </c>
      <c r="D304" s="541"/>
      <c r="E304" s="541"/>
      <c r="F304" s="539"/>
      <c r="G304" s="45" t="s">
        <v>89</v>
      </c>
      <c r="H304" s="77">
        <v>16.2</v>
      </c>
      <c r="I304" s="77">
        <v>14.2</v>
      </c>
      <c r="J304" s="77">
        <v>10.624198645</v>
      </c>
      <c r="K304" s="47"/>
    </row>
    <row r="305" spans="2:12" x14ac:dyDescent="0.3">
      <c r="B305" s="92" t="s">
        <v>1199</v>
      </c>
      <c r="C305" s="34"/>
      <c r="D305" s="34"/>
      <c r="E305" s="34"/>
      <c r="F305" s="34"/>
      <c r="G305" s="37"/>
      <c r="H305" s="34"/>
      <c r="I305" s="34"/>
      <c r="J305" s="34"/>
      <c r="K305" s="34"/>
    </row>
    <row r="306" spans="2:12" s="84" customFormat="1" x14ac:dyDescent="0.3">
      <c r="B306" s="92" t="s">
        <v>1199</v>
      </c>
      <c r="C306" s="84" t="s">
        <v>291</v>
      </c>
      <c r="D306" s="84" t="s">
        <v>694</v>
      </c>
      <c r="G306" s="85"/>
    </row>
    <row r="307" spans="2:12" x14ac:dyDescent="0.3">
      <c r="B307" s="92" t="s">
        <v>1199</v>
      </c>
      <c r="C307" s="545" t="s">
        <v>657</v>
      </c>
      <c r="D307" s="545"/>
      <c r="E307" s="545"/>
      <c r="F307" s="546"/>
      <c r="G307" s="35" t="s">
        <v>644</v>
      </c>
      <c r="H307" s="35">
        <v>2021</v>
      </c>
      <c r="I307" s="35">
        <v>2022</v>
      </c>
      <c r="J307" s="35">
        <v>2023</v>
      </c>
      <c r="K307" s="36" t="s">
        <v>656</v>
      </c>
    </row>
    <row r="308" spans="2:12" ht="17.45" customHeight="1" x14ac:dyDescent="0.3">
      <c r="B308" s="92" t="s">
        <v>1199</v>
      </c>
      <c r="C308" s="596" t="s">
        <v>836</v>
      </c>
      <c r="D308" s="535"/>
      <c r="E308" s="535"/>
      <c r="F308" s="536"/>
      <c r="G308" s="40" t="s">
        <v>81</v>
      </c>
      <c r="H308" s="65">
        <v>64.3</v>
      </c>
      <c r="I308" s="65">
        <v>51.2</v>
      </c>
      <c r="J308" s="65">
        <v>55.518300000000004</v>
      </c>
      <c r="K308" s="72"/>
    </row>
    <row r="309" spans="2:12" x14ac:dyDescent="0.3">
      <c r="B309" s="92" t="s">
        <v>1199</v>
      </c>
      <c r="C309" s="596" t="s">
        <v>837</v>
      </c>
      <c r="D309" s="535"/>
      <c r="E309" s="535"/>
      <c r="F309" s="536"/>
      <c r="G309" s="40" t="s">
        <v>843</v>
      </c>
      <c r="H309" s="78">
        <v>0.01</v>
      </c>
      <c r="I309" s="78">
        <v>0.01</v>
      </c>
      <c r="J309" s="78">
        <v>1.3230777370102293E-2</v>
      </c>
      <c r="K309" s="2"/>
    </row>
    <row r="310" spans="2:12" x14ac:dyDescent="0.3">
      <c r="B310" s="92" t="s">
        <v>1199</v>
      </c>
      <c r="C310" s="596" t="s">
        <v>838</v>
      </c>
      <c r="D310" s="535"/>
      <c r="E310" s="535"/>
      <c r="F310" s="536"/>
      <c r="G310" s="40" t="s">
        <v>81</v>
      </c>
      <c r="H310" s="65">
        <v>1831535.7</v>
      </c>
      <c r="I310" s="65">
        <v>1593631.9</v>
      </c>
      <c r="J310" s="65">
        <v>1637448.9399499998</v>
      </c>
      <c r="K310" s="142"/>
    </row>
    <row r="311" spans="2:12" x14ac:dyDescent="0.3">
      <c r="B311" s="92" t="s">
        <v>1199</v>
      </c>
      <c r="C311" s="596" t="s">
        <v>839</v>
      </c>
      <c r="D311" s="535"/>
      <c r="E311" s="535"/>
      <c r="F311" s="536"/>
      <c r="G311" s="40" t="s">
        <v>843</v>
      </c>
      <c r="H311" s="65">
        <v>332.9</v>
      </c>
      <c r="I311" s="65">
        <v>313.3</v>
      </c>
      <c r="J311" s="65">
        <v>390.22668884653257</v>
      </c>
      <c r="K311" s="2"/>
    </row>
    <row r="312" spans="2:12" x14ac:dyDescent="0.3">
      <c r="B312" s="92" t="s">
        <v>1199</v>
      </c>
      <c r="C312" s="547" t="s">
        <v>840</v>
      </c>
      <c r="D312" s="547"/>
      <c r="E312" t="s">
        <v>841</v>
      </c>
      <c r="F312" s="39"/>
      <c r="G312" s="40" t="s">
        <v>723</v>
      </c>
      <c r="H312" s="65">
        <v>7</v>
      </c>
      <c r="I312" s="65">
        <v>8</v>
      </c>
      <c r="J312" s="65">
        <v>7</v>
      </c>
      <c r="K312" s="42"/>
    </row>
    <row r="313" spans="2:12" x14ac:dyDescent="0.3">
      <c r="B313" s="92" t="s">
        <v>1199</v>
      </c>
      <c r="C313" s="551"/>
      <c r="D313" s="551"/>
      <c r="E313" s="43" t="s">
        <v>842</v>
      </c>
      <c r="F313" s="44"/>
      <c r="G313" s="45" t="s">
        <v>723</v>
      </c>
      <c r="H313" s="67">
        <v>14</v>
      </c>
      <c r="I313" s="67">
        <v>16</v>
      </c>
      <c r="J313" s="67">
        <v>47</v>
      </c>
      <c r="K313" s="47"/>
    </row>
    <row r="314" spans="2:12" x14ac:dyDescent="0.3">
      <c r="B314" s="92" t="s">
        <v>1199</v>
      </c>
      <c r="C314" s="34"/>
      <c r="D314" s="34"/>
      <c r="E314" s="34"/>
      <c r="F314" s="34"/>
      <c r="G314" s="37"/>
      <c r="H314" s="34"/>
      <c r="I314" s="34"/>
      <c r="J314" s="34"/>
      <c r="K314" s="34"/>
    </row>
    <row r="315" spans="2:12" s="84" customFormat="1" x14ac:dyDescent="0.3">
      <c r="B315" s="92" t="s">
        <v>1199</v>
      </c>
      <c r="C315" s="84" t="s">
        <v>293</v>
      </c>
      <c r="D315" s="84" t="s">
        <v>695</v>
      </c>
      <c r="G315" s="85"/>
    </row>
    <row r="316" spans="2:12" x14ac:dyDescent="0.3">
      <c r="B316" s="92" t="s">
        <v>1199</v>
      </c>
      <c r="C316" s="545" t="s">
        <v>657</v>
      </c>
      <c r="D316" s="545"/>
      <c r="E316" s="545"/>
      <c r="F316" s="546"/>
      <c r="G316" s="35" t="s">
        <v>644</v>
      </c>
      <c r="H316" s="35">
        <v>2021</v>
      </c>
      <c r="I316" s="35">
        <v>2022</v>
      </c>
      <c r="J316" s="35">
        <v>2023</v>
      </c>
      <c r="K316" s="36" t="s">
        <v>656</v>
      </c>
    </row>
    <row r="317" spans="2:12" x14ac:dyDescent="0.3">
      <c r="B317" s="92" t="s">
        <v>1199</v>
      </c>
      <c r="C317" s="547" t="s">
        <v>818</v>
      </c>
      <c r="D317" s="547"/>
      <c r="E317" s="535" t="s">
        <v>821</v>
      </c>
      <c r="F317" s="536"/>
      <c r="G317" s="40" t="s">
        <v>81</v>
      </c>
      <c r="H317" s="65">
        <v>136622</v>
      </c>
      <c r="I317" s="65">
        <v>124342</v>
      </c>
      <c r="J317" s="65">
        <v>127117.844</v>
      </c>
      <c r="K317" s="42"/>
    </row>
    <row r="318" spans="2:12" x14ac:dyDescent="0.3">
      <c r="B318" s="92" t="s">
        <v>1199</v>
      </c>
      <c r="C318" s="549"/>
      <c r="D318" s="549"/>
      <c r="E318" s="535" t="s">
        <v>822</v>
      </c>
      <c r="F318" s="536"/>
      <c r="G318" s="40" t="s">
        <v>81</v>
      </c>
      <c r="H318" s="65">
        <v>120577</v>
      </c>
      <c r="I318" s="65">
        <v>110285</v>
      </c>
      <c r="J318" s="65">
        <v>111703.70899999999</v>
      </c>
      <c r="K318" s="42"/>
    </row>
    <row r="319" spans="2:12" x14ac:dyDescent="0.3">
      <c r="B319" s="92" t="s">
        <v>1199</v>
      </c>
      <c r="C319" s="549"/>
      <c r="D319" s="549"/>
      <c r="E319" s="535" t="s">
        <v>823</v>
      </c>
      <c r="F319" s="536"/>
      <c r="G319" s="40" t="s">
        <v>33</v>
      </c>
      <c r="H319" s="70">
        <v>88.3</v>
      </c>
      <c r="I319" s="70">
        <v>88.7</v>
      </c>
      <c r="J319" s="70">
        <v>87.874137481438083</v>
      </c>
      <c r="K319" s="42"/>
      <c r="L319" s="186"/>
    </row>
    <row r="320" spans="2:12" x14ac:dyDescent="0.3">
      <c r="B320" s="92" t="s">
        <v>1199</v>
      </c>
      <c r="C320" s="549"/>
      <c r="D320" s="549"/>
      <c r="E320" s="542" t="s">
        <v>824</v>
      </c>
      <c r="F320" s="39" t="s">
        <v>666</v>
      </c>
      <c r="G320" s="40" t="s">
        <v>81</v>
      </c>
      <c r="H320" s="65">
        <v>16046</v>
      </c>
      <c r="I320" s="65">
        <v>14057</v>
      </c>
      <c r="J320" s="65">
        <v>15414.135</v>
      </c>
      <c r="K320" s="42"/>
    </row>
    <row r="321" spans="2:12" x14ac:dyDescent="0.3">
      <c r="B321" s="92" t="s">
        <v>1199</v>
      </c>
      <c r="C321" s="549"/>
      <c r="D321" s="549"/>
      <c r="E321" s="557"/>
      <c r="F321" s="38" t="s">
        <v>825</v>
      </c>
      <c r="G321" s="40" t="s">
        <v>81</v>
      </c>
      <c r="H321" s="65">
        <v>11246</v>
      </c>
      <c r="I321" s="65">
        <v>10534</v>
      </c>
      <c r="J321" s="65">
        <v>11810.994999999999</v>
      </c>
      <c r="K321" s="42"/>
    </row>
    <row r="322" spans="2:12" x14ac:dyDescent="0.3">
      <c r="B322" s="92" t="s">
        <v>1199</v>
      </c>
      <c r="C322" s="549"/>
      <c r="D322" s="549"/>
      <c r="E322" s="557"/>
      <c r="F322" s="38" t="s">
        <v>826</v>
      </c>
      <c r="G322" s="40" t="s">
        <v>81</v>
      </c>
      <c r="H322" s="65">
        <v>4608</v>
      </c>
      <c r="I322" s="65">
        <v>3282.2</v>
      </c>
      <c r="J322" s="65">
        <v>3392.8700000000003</v>
      </c>
      <c r="K322" s="42"/>
    </row>
    <row r="323" spans="2:12" x14ac:dyDescent="0.3">
      <c r="B323" s="92" t="s">
        <v>1199</v>
      </c>
      <c r="C323" s="567"/>
      <c r="D323" s="567"/>
      <c r="E323" s="563"/>
      <c r="F323" s="38" t="s">
        <v>827</v>
      </c>
      <c r="G323" s="40" t="s">
        <v>81</v>
      </c>
      <c r="H323" s="65">
        <v>192</v>
      </c>
      <c r="I323" s="65">
        <v>240</v>
      </c>
      <c r="J323" s="65">
        <v>210.27</v>
      </c>
      <c r="K323" s="42"/>
    </row>
    <row r="324" spans="2:12" x14ac:dyDescent="0.3">
      <c r="B324" s="92" t="s">
        <v>1199</v>
      </c>
      <c r="C324" s="542" t="s">
        <v>819</v>
      </c>
      <c r="D324" s="542"/>
      <c r="E324" s="535" t="s">
        <v>830</v>
      </c>
      <c r="F324" s="536"/>
      <c r="G324" s="40" t="s">
        <v>81</v>
      </c>
      <c r="H324" s="65">
        <v>123562</v>
      </c>
      <c r="I324" s="65">
        <v>113122</v>
      </c>
      <c r="J324" s="65">
        <v>113495.05399999999</v>
      </c>
      <c r="K324" s="42"/>
    </row>
    <row r="325" spans="2:12" x14ac:dyDescent="0.3">
      <c r="B325" s="92" t="s">
        <v>1199</v>
      </c>
      <c r="C325" s="557"/>
      <c r="D325" s="557"/>
      <c r="E325" s="535" t="s">
        <v>831</v>
      </c>
      <c r="F325" s="536"/>
      <c r="G325" s="40" t="s">
        <v>81</v>
      </c>
      <c r="H325" s="65">
        <v>117367</v>
      </c>
      <c r="I325" s="65">
        <v>108204</v>
      </c>
      <c r="J325" s="65">
        <v>109124.04899999998</v>
      </c>
      <c r="K325" s="42"/>
    </row>
    <row r="326" spans="2:12" x14ac:dyDescent="0.3">
      <c r="B326" s="92" t="s">
        <v>1199</v>
      </c>
      <c r="C326" s="557"/>
      <c r="D326" s="557"/>
      <c r="E326" s="535" t="s">
        <v>832</v>
      </c>
      <c r="F326" s="536"/>
      <c r="G326" s="40" t="s">
        <v>33</v>
      </c>
      <c r="H326" s="70">
        <v>95</v>
      </c>
      <c r="I326" s="70">
        <v>95.7</v>
      </c>
      <c r="J326" s="70">
        <v>96.148726445823797</v>
      </c>
      <c r="K326" s="42"/>
      <c r="L326" s="186"/>
    </row>
    <row r="327" spans="2:12" x14ac:dyDescent="0.3">
      <c r="B327" s="92" t="s">
        <v>1199</v>
      </c>
      <c r="C327" s="557"/>
      <c r="D327" s="557"/>
      <c r="E327" s="542" t="s">
        <v>828</v>
      </c>
      <c r="F327" s="39" t="s">
        <v>666</v>
      </c>
      <c r="G327" s="40" t="s">
        <v>81</v>
      </c>
      <c r="H327" s="65">
        <v>6195</v>
      </c>
      <c r="I327" s="65">
        <v>4918</v>
      </c>
      <c r="J327" s="65">
        <v>4371.005000000001</v>
      </c>
      <c r="K327" s="42"/>
    </row>
    <row r="328" spans="2:12" x14ac:dyDescent="0.3">
      <c r="B328" s="92" t="s">
        <v>1199</v>
      </c>
      <c r="C328" s="557"/>
      <c r="D328" s="557"/>
      <c r="E328" s="557"/>
      <c r="F328" s="38" t="s">
        <v>825</v>
      </c>
      <c r="G328" s="40" t="s">
        <v>81</v>
      </c>
      <c r="H328" s="65">
        <v>1587</v>
      </c>
      <c r="I328" s="65">
        <v>1635</v>
      </c>
      <c r="J328" s="65">
        <v>978.13499999999999</v>
      </c>
      <c r="K328" s="42"/>
    </row>
    <row r="329" spans="2:12" x14ac:dyDescent="0.3">
      <c r="B329" s="92" t="s">
        <v>1199</v>
      </c>
      <c r="C329" s="557"/>
      <c r="D329" s="557"/>
      <c r="E329" s="557"/>
      <c r="F329" s="38" t="s">
        <v>826</v>
      </c>
      <c r="G329" s="40" t="s">
        <v>81</v>
      </c>
      <c r="H329" s="65">
        <v>4608</v>
      </c>
      <c r="I329" s="65">
        <v>3282</v>
      </c>
      <c r="J329" s="65">
        <v>3392.8700000000003</v>
      </c>
      <c r="K329" s="42"/>
    </row>
    <row r="330" spans="2:12" x14ac:dyDescent="0.3">
      <c r="B330" s="92" t="s">
        <v>1199</v>
      </c>
      <c r="C330" s="563"/>
      <c r="D330" s="563"/>
      <c r="E330" s="563"/>
      <c r="F330" s="38" t="s">
        <v>827</v>
      </c>
      <c r="G330" s="40" t="s">
        <v>81</v>
      </c>
      <c r="H330" s="65">
        <v>0</v>
      </c>
      <c r="I330" s="65">
        <v>0</v>
      </c>
      <c r="J330" s="65">
        <v>0</v>
      </c>
      <c r="K330" s="42"/>
    </row>
    <row r="331" spans="2:12" x14ac:dyDescent="0.3">
      <c r="B331" s="92" t="s">
        <v>1199</v>
      </c>
      <c r="C331" s="542" t="s">
        <v>820</v>
      </c>
      <c r="D331" s="542"/>
      <c r="E331" s="535" t="s">
        <v>833</v>
      </c>
      <c r="F331" s="536"/>
      <c r="G331" s="40" t="s">
        <v>81</v>
      </c>
      <c r="H331" s="65">
        <v>13060</v>
      </c>
      <c r="I331" s="65">
        <v>11220</v>
      </c>
      <c r="J331" s="65">
        <v>13622.789999999999</v>
      </c>
      <c r="K331" s="42"/>
    </row>
    <row r="332" spans="2:12" x14ac:dyDescent="0.3">
      <c r="B332" s="92" t="s">
        <v>1199</v>
      </c>
      <c r="C332" s="557"/>
      <c r="D332" s="557"/>
      <c r="E332" s="535" t="s">
        <v>834</v>
      </c>
      <c r="F332" s="536"/>
      <c r="G332" s="40" t="s">
        <v>81</v>
      </c>
      <c r="H332" s="65">
        <v>3209</v>
      </c>
      <c r="I332" s="65">
        <v>2081</v>
      </c>
      <c r="J332" s="65">
        <v>2579.6600000000003</v>
      </c>
      <c r="K332" s="42"/>
    </row>
    <row r="333" spans="2:12" x14ac:dyDescent="0.3">
      <c r="B333" s="92" t="s">
        <v>1199</v>
      </c>
      <c r="C333" s="557"/>
      <c r="D333" s="557"/>
      <c r="E333" s="535" t="s">
        <v>835</v>
      </c>
      <c r="F333" s="536"/>
      <c r="G333" s="40" t="s">
        <v>33</v>
      </c>
      <c r="H333" s="70">
        <v>24.6</v>
      </c>
      <c r="I333" s="70">
        <v>18.5</v>
      </c>
      <c r="J333" s="70">
        <v>18.936355915344805</v>
      </c>
      <c r="K333" s="42"/>
      <c r="L333" s="186"/>
    </row>
    <row r="334" spans="2:12" x14ac:dyDescent="0.3">
      <c r="B334" s="92" t="s">
        <v>1199</v>
      </c>
      <c r="C334" s="557"/>
      <c r="D334" s="557"/>
      <c r="E334" s="542" t="s">
        <v>829</v>
      </c>
      <c r="F334" s="39" t="s">
        <v>666</v>
      </c>
      <c r="G334" s="40" t="s">
        <v>81</v>
      </c>
      <c r="H334" s="65">
        <v>9851</v>
      </c>
      <c r="I334" s="65">
        <v>9139</v>
      </c>
      <c r="J334" s="65">
        <v>11043.130000000001</v>
      </c>
      <c r="K334" s="42"/>
    </row>
    <row r="335" spans="2:12" x14ac:dyDescent="0.3">
      <c r="B335" s="92" t="s">
        <v>1199</v>
      </c>
      <c r="C335" s="557"/>
      <c r="D335" s="557"/>
      <c r="E335" s="557"/>
      <c r="F335" s="38" t="s">
        <v>825</v>
      </c>
      <c r="G335" s="40" t="s">
        <v>81</v>
      </c>
      <c r="H335" s="65">
        <v>9659</v>
      </c>
      <c r="I335" s="65">
        <v>8899</v>
      </c>
      <c r="J335" s="65">
        <v>10832.86</v>
      </c>
      <c r="K335" s="42"/>
    </row>
    <row r="336" spans="2:12" x14ac:dyDescent="0.3">
      <c r="B336" s="92" t="s">
        <v>1199</v>
      </c>
      <c r="C336" s="557"/>
      <c r="D336" s="557"/>
      <c r="E336" s="557"/>
      <c r="F336" s="38" t="s">
        <v>826</v>
      </c>
      <c r="G336" s="40" t="s">
        <v>81</v>
      </c>
      <c r="H336" s="65">
        <v>0</v>
      </c>
      <c r="I336" s="70">
        <v>0.2</v>
      </c>
      <c r="J336" s="65">
        <v>0</v>
      </c>
      <c r="K336" s="42"/>
    </row>
    <row r="337" spans="2:11" x14ac:dyDescent="0.3">
      <c r="B337" s="92" t="s">
        <v>1199</v>
      </c>
      <c r="C337" s="543"/>
      <c r="D337" s="543"/>
      <c r="E337" s="543"/>
      <c r="F337" s="531" t="s">
        <v>662</v>
      </c>
      <c r="G337" s="45" t="s">
        <v>81</v>
      </c>
      <c r="H337" s="67">
        <v>192</v>
      </c>
      <c r="I337" s="67">
        <v>240</v>
      </c>
      <c r="J337" s="67">
        <v>210.27</v>
      </c>
      <c r="K337" s="47"/>
    </row>
    <row r="338" spans="2:11" x14ac:dyDescent="0.3">
      <c r="B338" s="92" t="s">
        <v>1199</v>
      </c>
      <c r="C338" s="34"/>
      <c r="D338" s="34"/>
      <c r="E338" s="34"/>
      <c r="F338" s="34"/>
      <c r="G338" s="37"/>
      <c r="H338" s="34"/>
      <c r="I338" s="34"/>
      <c r="J338" s="34"/>
      <c r="K338" s="34"/>
    </row>
    <row r="339" spans="2:11" s="84" customFormat="1" x14ac:dyDescent="0.3">
      <c r="B339" s="92" t="s">
        <v>1199</v>
      </c>
      <c r="C339" s="84" t="s">
        <v>295</v>
      </c>
      <c r="D339" s="84" t="s">
        <v>696</v>
      </c>
      <c r="G339" s="85"/>
    </row>
    <row r="340" spans="2:11" x14ac:dyDescent="0.3">
      <c r="B340" s="92" t="s">
        <v>1199</v>
      </c>
      <c r="C340" s="545" t="s">
        <v>657</v>
      </c>
      <c r="D340" s="545"/>
      <c r="E340" s="545"/>
      <c r="F340" s="546"/>
      <c r="G340" s="35" t="s">
        <v>644</v>
      </c>
      <c r="H340" s="35">
        <v>2021</v>
      </c>
      <c r="I340" s="35">
        <v>2022</v>
      </c>
      <c r="J340" s="35">
        <v>2023</v>
      </c>
      <c r="K340" s="36" t="s">
        <v>656</v>
      </c>
    </row>
    <row r="341" spans="2:11" x14ac:dyDescent="0.3">
      <c r="B341" s="92" t="s">
        <v>1199</v>
      </c>
      <c r="C341" s="535" t="s">
        <v>844</v>
      </c>
      <c r="D341" s="535"/>
      <c r="E341" s="535"/>
      <c r="F341" s="536"/>
      <c r="G341" s="40" t="s">
        <v>81</v>
      </c>
      <c r="H341" s="79">
        <v>3333370</v>
      </c>
      <c r="I341" s="79">
        <v>3541176</v>
      </c>
      <c r="J341" s="79">
        <v>3837663.5346730007</v>
      </c>
      <c r="K341" s="42"/>
    </row>
    <row r="342" spans="2:11" x14ac:dyDescent="0.3">
      <c r="B342" s="92" t="s">
        <v>1199</v>
      </c>
      <c r="C342" s="541" t="s">
        <v>845</v>
      </c>
      <c r="D342" s="541"/>
      <c r="E342" s="541"/>
      <c r="F342" s="539"/>
      <c r="G342" s="45" t="s">
        <v>33</v>
      </c>
      <c r="H342" s="139">
        <v>1.9188388927721796</v>
      </c>
      <c r="I342" s="139">
        <v>1.690105207987403</v>
      </c>
      <c r="J342" s="139">
        <v>1.5690246540889285</v>
      </c>
      <c r="K342" s="144"/>
    </row>
    <row r="343" spans="2:11" x14ac:dyDescent="0.3">
      <c r="B343" s="92" t="s">
        <v>1199</v>
      </c>
      <c r="C343" s="34"/>
      <c r="D343" s="34"/>
      <c r="E343" s="34"/>
      <c r="F343" s="34"/>
      <c r="G343" s="37"/>
      <c r="H343" s="34"/>
      <c r="I343" s="34"/>
      <c r="J343" s="34"/>
      <c r="K343" s="34"/>
    </row>
    <row r="344" spans="2:11" s="84" customFormat="1" x14ac:dyDescent="0.3">
      <c r="B344" s="92" t="s">
        <v>1199</v>
      </c>
      <c r="C344" s="84" t="s">
        <v>297</v>
      </c>
      <c r="D344" s="520" t="s">
        <v>846</v>
      </c>
      <c r="G344" s="85"/>
    </row>
    <row r="345" spans="2:11" x14ac:dyDescent="0.3">
      <c r="B345" s="92" t="s">
        <v>1199</v>
      </c>
      <c r="C345" s="545" t="s">
        <v>657</v>
      </c>
      <c r="D345" s="545"/>
      <c r="E345" s="545"/>
      <c r="F345" s="546"/>
      <c r="G345" s="35" t="s">
        <v>644</v>
      </c>
      <c r="H345" s="35">
        <v>2021</v>
      </c>
      <c r="I345" s="35">
        <v>2022</v>
      </c>
      <c r="J345" s="35">
        <v>2023</v>
      </c>
      <c r="K345" s="36" t="s">
        <v>656</v>
      </c>
    </row>
    <row r="346" spans="2:11" x14ac:dyDescent="0.3">
      <c r="B346" s="92" t="s">
        <v>1199</v>
      </c>
      <c r="C346" s="541" t="s">
        <v>853</v>
      </c>
      <c r="D346" s="541"/>
      <c r="E346" s="541"/>
      <c r="F346" s="539"/>
      <c r="G346" s="45" t="s">
        <v>33</v>
      </c>
      <c r="H346" s="83">
        <v>73</v>
      </c>
      <c r="I346" s="83">
        <v>73</v>
      </c>
      <c r="J346" s="83">
        <v>82</v>
      </c>
      <c r="K346" s="47" t="s">
        <v>847</v>
      </c>
    </row>
    <row r="347" spans="2:11" x14ac:dyDescent="0.3">
      <c r="B347" s="92" t="s">
        <v>1199</v>
      </c>
      <c r="C347" s="34"/>
      <c r="D347" s="34"/>
      <c r="E347" s="34"/>
      <c r="F347" s="34"/>
      <c r="G347" s="37"/>
      <c r="H347" s="34"/>
      <c r="I347" s="34"/>
      <c r="J347" s="34"/>
      <c r="K347" s="34"/>
    </row>
    <row r="348" spans="2:11" s="84" customFormat="1" x14ac:dyDescent="0.3">
      <c r="B348" s="92" t="s">
        <v>1199</v>
      </c>
      <c r="C348" s="84" t="s">
        <v>298</v>
      </c>
      <c r="D348" s="84" t="s">
        <v>849</v>
      </c>
      <c r="G348" s="85"/>
    </row>
    <row r="349" spans="2:11" x14ac:dyDescent="0.3">
      <c r="B349" s="92" t="s">
        <v>1199</v>
      </c>
      <c r="C349" s="545" t="s">
        <v>657</v>
      </c>
      <c r="D349" s="545"/>
      <c r="E349" s="545"/>
      <c r="F349" s="546"/>
      <c r="G349" s="35" t="s">
        <v>644</v>
      </c>
      <c r="H349" s="35">
        <v>2021</v>
      </c>
      <c r="I349" s="35">
        <v>2022</v>
      </c>
      <c r="J349" s="35">
        <v>2023</v>
      </c>
      <c r="K349" s="36" t="s">
        <v>656</v>
      </c>
    </row>
    <row r="350" spans="2:11" x14ac:dyDescent="0.3">
      <c r="B350" s="92" t="s">
        <v>1199</v>
      </c>
      <c r="C350" s="542" t="s">
        <v>848</v>
      </c>
      <c r="D350" s="542"/>
      <c r="E350" s="38" t="s">
        <v>666</v>
      </c>
      <c r="F350" s="39"/>
      <c r="G350" s="40" t="s">
        <v>648</v>
      </c>
      <c r="H350" s="132" t="s">
        <v>182</v>
      </c>
      <c r="I350" s="132" t="s">
        <v>182</v>
      </c>
      <c r="J350" s="65">
        <v>57532</v>
      </c>
      <c r="K350" s="42"/>
    </row>
    <row r="351" spans="2:11" x14ac:dyDescent="0.3">
      <c r="B351" s="92" t="s">
        <v>1199</v>
      </c>
      <c r="C351" s="557"/>
      <c r="D351" s="557"/>
      <c r="E351" s="38" t="s">
        <v>109</v>
      </c>
      <c r="F351" s="39"/>
      <c r="G351" s="40" t="s">
        <v>648</v>
      </c>
      <c r="H351" s="132" t="s">
        <v>182</v>
      </c>
      <c r="I351" s="132" t="s">
        <v>182</v>
      </c>
      <c r="J351" s="65">
        <v>23161</v>
      </c>
      <c r="K351" s="72"/>
    </row>
    <row r="352" spans="2:11" x14ac:dyDescent="0.3">
      <c r="B352" s="92" t="s">
        <v>1199</v>
      </c>
      <c r="C352" s="543"/>
      <c r="D352" s="543"/>
      <c r="E352" s="43" t="s">
        <v>110</v>
      </c>
      <c r="F352" s="44"/>
      <c r="G352" s="45" t="s">
        <v>648</v>
      </c>
      <c r="H352" s="81" t="s">
        <v>182</v>
      </c>
      <c r="I352" s="81" t="s">
        <v>182</v>
      </c>
      <c r="J352" s="67">
        <v>34371</v>
      </c>
      <c r="K352" s="47"/>
    </row>
    <row r="353" spans="2:11" x14ac:dyDescent="0.3">
      <c r="B353" s="92" t="s">
        <v>1199</v>
      </c>
      <c r="C353" s="34"/>
      <c r="D353" s="34"/>
      <c r="E353" s="34"/>
      <c r="F353" s="34"/>
      <c r="G353" s="37"/>
      <c r="H353" s="34"/>
      <c r="I353" s="34"/>
      <c r="J353" s="34"/>
      <c r="K353" s="34"/>
    </row>
    <row r="354" spans="2:11" s="84" customFormat="1" x14ac:dyDescent="0.3">
      <c r="B354" s="92" t="s">
        <v>1199</v>
      </c>
      <c r="C354" s="84" t="s">
        <v>300</v>
      </c>
      <c r="D354" s="84" t="s">
        <v>697</v>
      </c>
      <c r="G354" s="85"/>
    </row>
    <row r="355" spans="2:11" x14ac:dyDescent="0.3">
      <c r="B355" s="92" t="s">
        <v>1199</v>
      </c>
      <c r="C355" s="545" t="s">
        <v>657</v>
      </c>
      <c r="D355" s="545"/>
      <c r="E355" s="545"/>
      <c r="F355" s="546"/>
      <c r="G355" s="35" t="s">
        <v>644</v>
      </c>
      <c r="H355" s="35">
        <v>2021</v>
      </c>
      <c r="I355" s="35">
        <v>2022</v>
      </c>
      <c r="J355" s="35">
        <v>2023</v>
      </c>
      <c r="K355" s="36" t="s">
        <v>656</v>
      </c>
    </row>
    <row r="356" spans="2:11" x14ac:dyDescent="0.3">
      <c r="B356" s="92" t="s">
        <v>1199</v>
      </c>
      <c r="C356" s="535" t="s">
        <v>767</v>
      </c>
      <c r="D356" s="535"/>
      <c r="E356" s="535"/>
      <c r="F356" s="536"/>
      <c r="G356" s="40" t="s">
        <v>723</v>
      </c>
      <c r="H356" s="49">
        <v>3</v>
      </c>
      <c r="I356" s="49">
        <v>2</v>
      </c>
      <c r="J356" s="49">
        <v>3</v>
      </c>
      <c r="K356" s="42"/>
    </row>
    <row r="357" spans="2:11" x14ac:dyDescent="0.3">
      <c r="B357" s="92" t="s">
        <v>1199</v>
      </c>
      <c r="C357" s="541" t="s">
        <v>1196</v>
      </c>
      <c r="D357" s="541"/>
      <c r="E357" s="541"/>
      <c r="F357" s="539"/>
      <c r="G357" s="45" t="s">
        <v>654</v>
      </c>
      <c r="H357" s="51">
        <v>2.9</v>
      </c>
      <c r="I357" s="51">
        <v>4.8</v>
      </c>
      <c r="J357" s="51">
        <v>3.6</v>
      </c>
      <c r="K357" s="47"/>
    </row>
    <row r="358" spans="2:11" x14ac:dyDescent="0.3">
      <c r="B358" s="92" t="s">
        <v>1199</v>
      </c>
      <c r="C358" s="34"/>
      <c r="D358" s="34"/>
      <c r="E358" s="34"/>
      <c r="F358" s="34"/>
      <c r="G358" s="37"/>
      <c r="H358" s="34"/>
      <c r="I358" s="34"/>
      <c r="J358" s="34"/>
      <c r="K358" s="34"/>
    </row>
    <row r="359" spans="2:11" s="84" customFormat="1" x14ac:dyDescent="0.3">
      <c r="B359" s="92" t="s">
        <v>1199</v>
      </c>
      <c r="C359" s="84" t="s">
        <v>301</v>
      </c>
      <c r="D359" s="84" t="s">
        <v>858</v>
      </c>
      <c r="G359" s="85"/>
    </row>
    <row r="360" spans="2:11" x14ac:dyDescent="0.3">
      <c r="B360" s="92" t="s">
        <v>1199</v>
      </c>
      <c r="C360" s="545" t="s">
        <v>657</v>
      </c>
      <c r="D360" s="545"/>
      <c r="E360" s="545"/>
      <c r="F360" s="546"/>
      <c r="G360" s="35" t="s">
        <v>644</v>
      </c>
      <c r="H360" s="35">
        <v>2021</v>
      </c>
      <c r="I360" s="35">
        <v>2022</v>
      </c>
      <c r="J360" s="35">
        <v>2023</v>
      </c>
      <c r="K360" s="36" t="s">
        <v>656</v>
      </c>
    </row>
    <row r="361" spans="2:11" x14ac:dyDescent="0.3">
      <c r="B361" s="92" t="s">
        <v>1199</v>
      </c>
      <c r="C361" s="535" t="s">
        <v>1207</v>
      </c>
      <c r="D361" s="535"/>
      <c r="E361" s="535"/>
      <c r="F361" s="536"/>
      <c r="G361" s="40" t="s">
        <v>676</v>
      </c>
      <c r="H361" s="64" t="s">
        <v>182</v>
      </c>
      <c r="I361" s="61" t="s">
        <v>217</v>
      </c>
      <c r="J361" s="49">
        <v>1</v>
      </c>
      <c r="K361" s="42"/>
    </row>
    <row r="362" spans="2:11" x14ac:dyDescent="0.3">
      <c r="B362" s="92" t="s">
        <v>1199</v>
      </c>
      <c r="C362" s="535" t="s">
        <v>854</v>
      </c>
      <c r="D362" s="535"/>
      <c r="E362" s="535"/>
      <c r="F362" s="536"/>
      <c r="G362" s="40" t="s">
        <v>676</v>
      </c>
      <c r="H362" s="61" t="s">
        <v>217</v>
      </c>
      <c r="I362" s="61" t="s">
        <v>217</v>
      </c>
      <c r="J362" s="49">
        <v>1</v>
      </c>
      <c r="K362" s="42" t="s">
        <v>850</v>
      </c>
    </row>
    <row r="363" spans="2:11" x14ac:dyDescent="0.3">
      <c r="B363" s="92" t="s">
        <v>1199</v>
      </c>
      <c r="C363" s="535" t="s">
        <v>855</v>
      </c>
      <c r="D363" s="535"/>
      <c r="E363" s="535"/>
      <c r="F363" s="536"/>
      <c r="G363" s="40" t="s">
        <v>676</v>
      </c>
      <c r="H363" s="61" t="s">
        <v>217</v>
      </c>
      <c r="I363" s="61" t="s">
        <v>217</v>
      </c>
      <c r="J363" s="49">
        <v>2</v>
      </c>
      <c r="K363" s="42"/>
    </row>
    <row r="364" spans="2:11" x14ac:dyDescent="0.3">
      <c r="B364" s="92" t="s">
        <v>1199</v>
      </c>
      <c r="C364" s="535" t="s">
        <v>856</v>
      </c>
      <c r="D364" s="535"/>
      <c r="E364" s="535"/>
      <c r="F364" s="536"/>
      <c r="G364" s="40" t="s">
        <v>676</v>
      </c>
      <c r="H364" s="61" t="s">
        <v>217</v>
      </c>
      <c r="I364" s="61" t="s">
        <v>217</v>
      </c>
      <c r="J364" s="49">
        <v>4</v>
      </c>
      <c r="K364" s="42"/>
    </row>
    <row r="365" spans="2:11" x14ac:dyDescent="0.3">
      <c r="B365" s="92" t="s">
        <v>1199</v>
      </c>
      <c r="C365" s="541" t="s">
        <v>857</v>
      </c>
      <c r="D365" s="541"/>
      <c r="E365" s="541"/>
      <c r="F365" s="539"/>
      <c r="G365" s="45" t="s">
        <v>676</v>
      </c>
      <c r="H365" s="63" t="s">
        <v>217</v>
      </c>
      <c r="I365" s="63" t="s">
        <v>217</v>
      </c>
      <c r="J365" s="51">
        <v>2</v>
      </c>
      <c r="K365" s="47" t="s">
        <v>851</v>
      </c>
    </row>
    <row r="366" spans="2:11" x14ac:dyDescent="0.3">
      <c r="B366" s="92" t="s">
        <v>1199</v>
      </c>
      <c r="C366" s="34"/>
      <c r="D366" s="34"/>
      <c r="E366" s="34"/>
      <c r="F366" s="34"/>
      <c r="G366" s="37"/>
      <c r="H366" s="34"/>
      <c r="I366" s="34"/>
      <c r="J366" s="34"/>
      <c r="K366" s="34"/>
    </row>
    <row r="367" spans="2:11" s="84" customFormat="1" x14ac:dyDescent="0.3">
      <c r="B367" s="92" t="s">
        <v>1199</v>
      </c>
      <c r="C367" s="84" t="s">
        <v>302</v>
      </c>
      <c r="D367" s="84" t="s">
        <v>1206</v>
      </c>
      <c r="G367" s="85"/>
    </row>
    <row r="368" spans="2:11" x14ac:dyDescent="0.3">
      <c r="B368" s="92" t="s">
        <v>1199</v>
      </c>
      <c r="C368" s="545" t="s">
        <v>657</v>
      </c>
      <c r="D368" s="545"/>
      <c r="E368" s="545"/>
      <c r="F368" s="546"/>
      <c r="G368" s="35" t="s">
        <v>644</v>
      </c>
      <c r="H368" s="35">
        <v>2021</v>
      </c>
      <c r="I368" s="35">
        <v>2022</v>
      </c>
      <c r="J368" s="35">
        <v>2023</v>
      </c>
      <c r="K368" s="36" t="s">
        <v>656</v>
      </c>
    </row>
    <row r="369" spans="2:11" x14ac:dyDescent="0.3">
      <c r="B369" s="92" t="s">
        <v>1199</v>
      </c>
      <c r="C369" s="541" t="s">
        <v>1222</v>
      </c>
      <c r="D369" s="541"/>
      <c r="E369" s="541"/>
      <c r="F369" s="539"/>
      <c r="G369" s="45" t="s">
        <v>654</v>
      </c>
      <c r="H369" s="46">
        <v>40606</v>
      </c>
      <c r="I369" s="46">
        <v>60579</v>
      </c>
      <c r="J369" s="46">
        <v>65908</v>
      </c>
      <c r="K369" s="176"/>
    </row>
    <row r="370" spans="2:11" x14ac:dyDescent="0.3">
      <c r="B370" s="92" t="s">
        <v>1199</v>
      </c>
      <c r="H370" s="281"/>
      <c r="I370" s="281"/>
      <c r="J370" s="281"/>
    </row>
    <row r="371" spans="2:11" x14ac:dyDescent="0.3">
      <c r="B371" s="92" t="s">
        <v>1199</v>
      </c>
    </row>
    <row r="372" spans="2:11" x14ac:dyDescent="0.3">
      <c r="B372" s="92" t="s">
        <v>1200</v>
      </c>
    </row>
    <row r="373" spans="2:11" s="34" customFormat="1" x14ac:dyDescent="0.3">
      <c r="B373" s="87" t="s">
        <v>639</v>
      </c>
      <c r="C373" s="31"/>
      <c r="D373" s="32"/>
      <c r="E373" s="32"/>
      <c r="F373" s="32"/>
      <c r="G373" s="33"/>
      <c r="H373" s="32"/>
      <c r="I373" s="32"/>
      <c r="J373" s="32"/>
      <c r="K373" s="32"/>
    </row>
    <row r="374" spans="2:11" ht="17.25" x14ac:dyDescent="0.3">
      <c r="B374" s="94" t="s">
        <v>1200</v>
      </c>
      <c r="C374" s="28"/>
      <c r="D374" s="28"/>
      <c r="E374" s="29"/>
      <c r="F374" s="29"/>
      <c r="G374" s="30"/>
      <c r="H374" s="29"/>
      <c r="I374" s="29"/>
      <c r="J374" s="29"/>
      <c r="K374" s="29"/>
    </row>
    <row r="375" spans="2:11" x14ac:dyDescent="0.3">
      <c r="B375" s="94" t="s">
        <v>1200</v>
      </c>
      <c r="C375" s="84" t="s">
        <v>304</v>
      </c>
      <c r="D375" s="84" t="s">
        <v>663</v>
      </c>
      <c r="E375" s="34"/>
      <c r="F375" s="34"/>
      <c r="G375" s="37"/>
      <c r="H375" s="34"/>
      <c r="I375" s="34"/>
      <c r="J375" s="34"/>
      <c r="K375" s="34"/>
    </row>
    <row r="376" spans="2:11" x14ac:dyDescent="0.3">
      <c r="B376" s="94" t="s">
        <v>1200</v>
      </c>
      <c r="C376" s="545" t="s">
        <v>657</v>
      </c>
      <c r="D376" s="545"/>
      <c r="E376" s="545"/>
      <c r="F376" s="546"/>
      <c r="G376" s="35" t="s">
        <v>644</v>
      </c>
      <c r="H376" s="35">
        <v>2021</v>
      </c>
      <c r="I376" s="35">
        <v>2022</v>
      </c>
      <c r="J376" s="35">
        <v>2023</v>
      </c>
      <c r="K376" s="36" t="s">
        <v>656</v>
      </c>
    </row>
    <row r="377" spans="2:11" x14ac:dyDescent="0.3">
      <c r="B377" s="94" t="s">
        <v>1200</v>
      </c>
      <c r="C377" s="535" t="s">
        <v>859</v>
      </c>
      <c r="D377" s="535"/>
      <c r="E377" s="535"/>
      <c r="F377" s="536"/>
      <c r="G377" s="40" t="s">
        <v>675</v>
      </c>
      <c r="H377" s="41">
        <v>1401</v>
      </c>
      <c r="I377" s="41">
        <v>1453</v>
      </c>
      <c r="J377" s="41">
        <v>1513</v>
      </c>
      <c r="K377" s="42"/>
    </row>
    <row r="378" spans="2:11" x14ac:dyDescent="0.3">
      <c r="B378" s="94" t="s">
        <v>1200</v>
      </c>
      <c r="C378" s="542" t="s">
        <v>860</v>
      </c>
      <c r="D378" s="555"/>
      <c r="E378" s="544" t="s">
        <v>867</v>
      </c>
      <c r="F378" s="538"/>
      <c r="G378" s="40" t="s">
        <v>675</v>
      </c>
      <c r="H378" s="41">
        <v>214</v>
      </c>
      <c r="I378" s="41">
        <v>225</v>
      </c>
      <c r="J378" s="41">
        <v>231</v>
      </c>
      <c r="K378" s="42"/>
    </row>
    <row r="379" spans="2:11" x14ac:dyDescent="0.3">
      <c r="B379" s="94" t="s">
        <v>1200</v>
      </c>
      <c r="C379" s="563"/>
      <c r="D379" s="564"/>
      <c r="E379" s="544" t="s">
        <v>868</v>
      </c>
      <c r="F379" s="538"/>
      <c r="G379" s="40" t="s">
        <v>675</v>
      </c>
      <c r="H379" s="41">
        <v>1187</v>
      </c>
      <c r="I379" s="41">
        <v>1228</v>
      </c>
      <c r="J379" s="41">
        <v>1282</v>
      </c>
      <c r="K379" s="42"/>
    </row>
    <row r="380" spans="2:11" x14ac:dyDescent="0.3">
      <c r="B380" s="94" t="s">
        <v>1200</v>
      </c>
      <c r="C380" s="542" t="s">
        <v>861</v>
      </c>
      <c r="D380" s="555"/>
      <c r="E380" s="592" t="s">
        <v>863</v>
      </c>
      <c r="F380" s="49" t="s">
        <v>866</v>
      </c>
      <c r="G380" s="40" t="s">
        <v>675</v>
      </c>
      <c r="H380" s="41">
        <v>188</v>
      </c>
      <c r="I380" s="41">
        <v>203</v>
      </c>
      <c r="J380" s="41">
        <v>224</v>
      </c>
      <c r="K380" s="42"/>
    </row>
    <row r="381" spans="2:11" x14ac:dyDescent="0.3">
      <c r="B381" s="94" t="s">
        <v>1200</v>
      </c>
      <c r="C381" s="557"/>
      <c r="D381" s="556"/>
      <c r="E381" s="593"/>
      <c r="F381" s="49" t="s">
        <v>867</v>
      </c>
      <c r="G381" s="40" t="s">
        <v>675</v>
      </c>
      <c r="H381" s="168">
        <v>55</v>
      </c>
      <c r="I381" s="168">
        <v>59</v>
      </c>
      <c r="J381" s="41">
        <v>58</v>
      </c>
      <c r="K381" s="42"/>
    </row>
    <row r="382" spans="2:11" x14ac:dyDescent="0.3">
      <c r="B382" s="94" t="s">
        <v>1200</v>
      </c>
      <c r="C382" s="557"/>
      <c r="D382" s="556"/>
      <c r="E382" s="594"/>
      <c r="F382" s="49" t="s">
        <v>868</v>
      </c>
      <c r="G382" s="40" t="s">
        <v>675</v>
      </c>
      <c r="H382" s="168">
        <v>133</v>
      </c>
      <c r="I382" s="168">
        <v>144</v>
      </c>
      <c r="J382" s="41">
        <v>166</v>
      </c>
      <c r="K382" s="42"/>
    </row>
    <row r="383" spans="2:11" x14ac:dyDescent="0.3">
      <c r="B383" s="94" t="s">
        <v>1200</v>
      </c>
      <c r="C383" s="557"/>
      <c r="D383" s="556"/>
      <c r="E383" s="592" t="s">
        <v>864</v>
      </c>
      <c r="F383" s="49" t="s">
        <v>866</v>
      </c>
      <c r="G383" s="40" t="s">
        <v>675</v>
      </c>
      <c r="H383" s="41">
        <v>859</v>
      </c>
      <c r="I383" s="41">
        <v>888</v>
      </c>
      <c r="J383" s="41">
        <v>931</v>
      </c>
      <c r="K383" s="42"/>
    </row>
    <row r="384" spans="2:11" x14ac:dyDescent="0.3">
      <c r="B384" s="94" t="s">
        <v>1200</v>
      </c>
      <c r="C384" s="557"/>
      <c r="D384" s="556"/>
      <c r="E384" s="593"/>
      <c r="F384" s="49" t="s">
        <v>867</v>
      </c>
      <c r="G384" s="40" t="s">
        <v>675</v>
      </c>
      <c r="H384" s="168">
        <v>153</v>
      </c>
      <c r="I384" s="168">
        <v>161</v>
      </c>
      <c r="J384" s="41">
        <v>167</v>
      </c>
      <c r="K384" s="42"/>
    </row>
    <row r="385" spans="2:11" x14ac:dyDescent="0.3">
      <c r="B385" s="94" t="s">
        <v>1200</v>
      </c>
      <c r="C385" s="557"/>
      <c r="D385" s="556"/>
      <c r="E385" s="594"/>
      <c r="F385" s="49" t="s">
        <v>868</v>
      </c>
      <c r="G385" s="40" t="s">
        <v>675</v>
      </c>
      <c r="H385" s="168">
        <v>706</v>
      </c>
      <c r="I385" s="168">
        <v>727</v>
      </c>
      <c r="J385" s="41">
        <v>764</v>
      </c>
      <c r="K385" s="42"/>
    </row>
    <row r="386" spans="2:11" x14ac:dyDescent="0.3">
      <c r="B386" s="94" t="s">
        <v>1200</v>
      </c>
      <c r="C386" s="557"/>
      <c r="D386" s="556"/>
      <c r="E386" s="592" t="s">
        <v>865</v>
      </c>
      <c r="F386" s="49" t="s">
        <v>866</v>
      </c>
      <c r="G386" s="40" t="s">
        <v>675</v>
      </c>
      <c r="H386" s="41">
        <v>354</v>
      </c>
      <c r="I386" s="41">
        <v>362</v>
      </c>
      <c r="J386" s="41">
        <v>358</v>
      </c>
      <c r="K386" s="42"/>
    </row>
    <row r="387" spans="2:11" x14ac:dyDescent="0.3">
      <c r="B387" s="94" t="s">
        <v>1200</v>
      </c>
      <c r="C387" s="557"/>
      <c r="D387" s="556"/>
      <c r="E387" s="593"/>
      <c r="F387" s="49" t="s">
        <v>867</v>
      </c>
      <c r="G387" s="40" t="s">
        <v>675</v>
      </c>
      <c r="H387" s="168">
        <v>6</v>
      </c>
      <c r="I387" s="168">
        <v>5</v>
      </c>
      <c r="J387" s="41">
        <v>6</v>
      </c>
      <c r="K387" s="42"/>
    </row>
    <row r="388" spans="2:11" x14ac:dyDescent="0.3">
      <c r="B388" s="94" t="s">
        <v>1200</v>
      </c>
      <c r="C388" s="563"/>
      <c r="D388" s="564"/>
      <c r="E388" s="594"/>
      <c r="F388" s="49" t="s">
        <v>868</v>
      </c>
      <c r="G388" s="40" t="s">
        <v>675</v>
      </c>
      <c r="H388" s="168">
        <v>348</v>
      </c>
      <c r="I388" s="168">
        <v>357</v>
      </c>
      <c r="J388" s="41">
        <v>352</v>
      </c>
      <c r="K388" s="42"/>
    </row>
    <row r="389" spans="2:11" x14ac:dyDescent="0.3">
      <c r="B389" s="94" t="s">
        <v>1200</v>
      </c>
      <c r="C389" s="542" t="s">
        <v>862</v>
      </c>
      <c r="D389" s="555"/>
      <c r="E389" s="592" t="s">
        <v>869</v>
      </c>
      <c r="F389" s="49" t="s">
        <v>866</v>
      </c>
      <c r="G389" s="40" t="s">
        <v>675</v>
      </c>
      <c r="H389" s="41">
        <v>1327</v>
      </c>
      <c r="I389" s="41">
        <v>1385</v>
      </c>
      <c r="J389" s="41">
        <v>1417</v>
      </c>
      <c r="K389" s="42"/>
    </row>
    <row r="390" spans="2:11" x14ac:dyDescent="0.3">
      <c r="B390" s="94" t="s">
        <v>1200</v>
      </c>
      <c r="C390" s="557"/>
      <c r="D390" s="556"/>
      <c r="E390" s="593"/>
      <c r="F390" s="49" t="s">
        <v>867</v>
      </c>
      <c r="G390" s="40" t="s">
        <v>675</v>
      </c>
      <c r="H390" s="41">
        <v>188</v>
      </c>
      <c r="I390" s="41">
        <v>204</v>
      </c>
      <c r="J390" s="41">
        <v>212</v>
      </c>
      <c r="K390" s="42"/>
    </row>
    <row r="391" spans="2:11" x14ac:dyDescent="0.3">
      <c r="B391" s="94" t="s">
        <v>1200</v>
      </c>
      <c r="C391" s="557"/>
      <c r="D391" s="556"/>
      <c r="E391" s="594"/>
      <c r="F391" s="49" t="s">
        <v>868</v>
      </c>
      <c r="G391" s="40" t="s">
        <v>675</v>
      </c>
      <c r="H391" s="41">
        <v>1139</v>
      </c>
      <c r="I391" s="41">
        <v>1181</v>
      </c>
      <c r="J391" s="41">
        <v>1205</v>
      </c>
      <c r="K391" s="42"/>
    </row>
    <row r="392" spans="2:11" x14ac:dyDescent="0.3">
      <c r="B392" s="94" t="s">
        <v>1200</v>
      </c>
      <c r="C392" s="557"/>
      <c r="D392" s="556"/>
      <c r="E392" s="592" t="s">
        <v>871</v>
      </c>
      <c r="F392" s="49" t="s">
        <v>866</v>
      </c>
      <c r="G392" s="40" t="s">
        <v>675</v>
      </c>
      <c r="H392" s="41">
        <v>74</v>
      </c>
      <c r="I392" s="41">
        <v>68</v>
      </c>
      <c r="J392" s="41">
        <v>96</v>
      </c>
      <c r="K392" s="42"/>
    </row>
    <row r="393" spans="2:11" x14ac:dyDescent="0.3">
      <c r="B393" s="94" t="s">
        <v>1200</v>
      </c>
      <c r="C393" s="557"/>
      <c r="D393" s="556"/>
      <c r="E393" s="593"/>
      <c r="F393" s="49" t="s">
        <v>867</v>
      </c>
      <c r="G393" s="40" t="s">
        <v>675</v>
      </c>
      <c r="H393" s="41">
        <v>26</v>
      </c>
      <c r="I393" s="41">
        <v>24</v>
      </c>
      <c r="J393" s="41">
        <v>19</v>
      </c>
      <c r="K393" s="42"/>
    </row>
    <row r="394" spans="2:11" x14ac:dyDescent="0.3">
      <c r="B394" s="94" t="s">
        <v>1200</v>
      </c>
      <c r="C394" s="557"/>
      <c r="D394" s="556"/>
      <c r="E394" s="594"/>
      <c r="F394" s="49" t="s">
        <v>868</v>
      </c>
      <c r="G394" s="40" t="s">
        <v>675</v>
      </c>
      <c r="H394" s="41">
        <v>48</v>
      </c>
      <c r="I394" s="41">
        <v>44</v>
      </c>
      <c r="J394" s="41">
        <v>77</v>
      </c>
      <c r="K394" s="42"/>
    </row>
    <row r="395" spans="2:11" x14ac:dyDescent="0.3">
      <c r="B395" s="94" t="s">
        <v>1200</v>
      </c>
      <c r="C395" s="557"/>
      <c r="D395" s="556"/>
      <c r="E395" s="592" t="s">
        <v>870</v>
      </c>
      <c r="F395" s="49" t="s">
        <v>866</v>
      </c>
      <c r="G395" s="40" t="s">
        <v>675</v>
      </c>
      <c r="H395" s="41">
        <v>818</v>
      </c>
      <c r="I395" s="41">
        <v>817</v>
      </c>
      <c r="J395" s="41">
        <v>859</v>
      </c>
      <c r="K395" s="42"/>
    </row>
    <row r="396" spans="2:11" x14ac:dyDescent="0.3">
      <c r="B396" s="94" t="s">
        <v>1200</v>
      </c>
      <c r="C396" s="557"/>
      <c r="D396" s="556"/>
      <c r="E396" s="593"/>
      <c r="F396" s="49" t="s">
        <v>867</v>
      </c>
      <c r="G396" s="40" t="s">
        <v>675</v>
      </c>
      <c r="H396" s="41">
        <v>49</v>
      </c>
      <c r="I396" s="41">
        <v>52</v>
      </c>
      <c r="J396" s="41">
        <v>51</v>
      </c>
      <c r="K396" s="42"/>
    </row>
    <row r="397" spans="2:11" x14ac:dyDescent="0.3">
      <c r="B397" s="94" t="s">
        <v>1200</v>
      </c>
      <c r="C397" s="543"/>
      <c r="D397" s="558"/>
      <c r="E397" s="595"/>
      <c r="F397" s="51" t="s">
        <v>868</v>
      </c>
      <c r="G397" s="45" t="s">
        <v>675</v>
      </c>
      <c r="H397" s="46">
        <v>769</v>
      </c>
      <c r="I397" s="46">
        <v>765</v>
      </c>
      <c r="J397" s="46">
        <v>808</v>
      </c>
      <c r="K397" s="47"/>
    </row>
    <row r="398" spans="2:11" x14ac:dyDescent="0.3">
      <c r="B398" s="94" t="s">
        <v>1200</v>
      </c>
      <c r="C398" s="34"/>
      <c r="D398" s="34"/>
      <c r="E398" s="34"/>
      <c r="F398" s="34"/>
      <c r="G398" s="34"/>
      <c r="H398" s="34"/>
      <c r="I398" s="34"/>
      <c r="J398" s="34"/>
      <c r="K398" s="34"/>
    </row>
    <row r="399" spans="2:11" x14ac:dyDescent="0.3">
      <c r="B399" s="94" t="s">
        <v>1200</v>
      </c>
      <c r="C399" s="84" t="s">
        <v>306</v>
      </c>
      <c r="D399" s="84" t="s">
        <v>698</v>
      </c>
      <c r="E399" s="34"/>
      <c r="F399" s="34"/>
      <c r="G399" s="34"/>
      <c r="H399" s="34"/>
      <c r="I399" s="34"/>
      <c r="J399" s="34"/>
      <c r="K399" s="34"/>
    </row>
    <row r="400" spans="2:11" x14ac:dyDescent="0.3">
      <c r="B400" s="94" t="s">
        <v>1200</v>
      </c>
      <c r="C400" s="545" t="s">
        <v>657</v>
      </c>
      <c r="D400" s="545"/>
      <c r="E400" s="545"/>
      <c r="F400" s="546"/>
      <c r="G400" s="35" t="s">
        <v>644</v>
      </c>
      <c r="H400" s="35">
        <v>2021</v>
      </c>
      <c r="I400" s="35">
        <v>2022</v>
      </c>
      <c r="J400" s="35">
        <v>2023</v>
      </c>
      <c r="K400" s="36" t="s">
        <v>656</v>
      </c>
    </row>
    <row r="401" spans="2:11" x14ac:dyDescent="0.3">
      <c r="B401" s="94" t="s">
        <v>1200</v>
      </c>
      <c r="C401" s="547" t="s">
        <v>872</v>
      </c>
      <c r="D401" s="548"/>
      <c r="E401" s="570" t="s">
        <v>873</v>
      </c>
      <c r="F401" s="49" t="s">
        <v>867</v>
      </c>
      <c r="G401" s="40" t="s">
        <v>675</v>
      </c>
      <c r="H401" s="114">
        <v>4</v>
      </c>
      <c r="I401" s="114">
        <v>4</v>
      </c>
      <c r="J401" s="114">
        <v>4</v>
      </c>
      <c r="K401" s="42"/>
    </row>
    <row r="402" spans="2:11" x14ac:dyDescent="0.3">
      <c r="B402" s="94" t="s">
        <v>1200</v>
      </c>
      <c r="C402" s="549"/>
      <c r="D402" s="550"/>
      <c r="E402" s="570"/>
      <c r="F402" s="49" t="s">
        <v>868</v>
      </c>
      <c r="G402" s="40" t="s">
        <v>675</v>
      </c>
      <c r="H402" s="114">
        <v>42</v>
      </c>
      <c r="I402" s="114">
        <v>43</v>
      </c>
      <c r="J402" s="114">
        <v>43</v>
      </c>
      <c r="K402" s="42"/>
    </row>
    <row r="403" spans="2:11" x14ac:dyDescent="0.3">
      <c r="B403" s="94" t="s">
        <v>1200</v>
      </c>
      <c r="C403" s="549"/>
      <c r="D403" s="550"/>
      <c r="E403" s="570" t="s">
        <v>874</v>
      </c>
      <c r="F403" s="49" t="s">
        <v>867</v>
      </c>
      <c r="G403" s="40" t="s">
        <v>675</v>
      </c>
      <c r="H403" s="114">
        <v>2</v>
      </c>
      <c r="I403" s="114">
        <v>2</v>
      </c>
      <c r="J403" s="114">
        <v>2</v>
      </c>
      <c r="K403" s="42"/>
    </row>
    <row r="404" spans="2:11" x14ac:dyDescent="0.3">
      <c r="B404" s="94" t="s">
        <v>1200</v>
      </c>
      <c r="C404" s="549"/>
      <c r="D404" s="550"/>
      <c r="E404" s="570"/>
      <c r="F404" s="49" t="s">
        <v>868</v>
      </c>
      <c r="G404" s="40" t="s">
        <v>675</v>
      </c>
      <c r="H404" s="114">
        <v>34</v>
      </c>
      <c r="I404" s="114">
        <v>35</v>
      </c>
      <c r="J404" s="114">
        <v>35</v>
      </c>
      <c r="K404" s="42"/>
    </row>
    <row r="405" spans="2:11" x14ac:dyDescent="0.3">
      <c r="B405" s="94" t="s">
        <v>1200</v>
      </c>
      <c r="C405" s="549"/>
      <c r="D405" s="550"/>
      <c r="E405" s="570" t="s">
        <v>875</v>
      </c>
      <c r="F405" s="49" t="s">
        <v>867</v>
      </c>
      <c r="G405" s="40" t="s">
        <v>675</v>
      </c>
      <c r="H405" s="114">
        <v>61</v>
      </c>
      <c r="I405" s="114">
        <v>62</v>
      </c>
      <c r="J405" s="114">
        <v>64</v>
      </c>
      <c r="K405" s="42"/>
    </row>
    <row r="406" spans="2:11" x14ac:dyDescent="0.3">
      <c r="B406" s="94" t="s">
        <v>1200</v>
      </c>
      <c r="C406" s="549"/>
      <c r="D406" s="550"/>
      <c r="E406" s="570"/>
      <c r="F406" s="49" t="s">
        <v>868</v>
      </c>
      <c r="G406" s="40" t="s">
        <v>675</v>
      </c>
      <c r="H406" s="114">
        <v>427</v>
      </c>
      <c r="I406" s="114">
        <v>452</v>
      </c>
      <c r="J406" s="114">
        <v>467</v>
      </c>
      <c r="K406" s="42"/>
    </row>
    <row r="407" spans="2:11" x14ac:dyDescent="0.3">
      <c r="B407" s="94" t="s">
        <v>1200</v>
      </c>
      <c r="C407" s="549"/>
      <c r="D407" s="550"/>
      <c r="E407" s="570" t="s">
        <v>876</v>
      </c>
      <c r="F407" s="49" t="s">
        <v>867</v>
      </c>
      <c r="G407" s="40" t="s">
        <v>675</v>
      </c>
      <c r="H407" s="114">
        <v>151</v>
      </c>
      <c r="I407" s="114">
        <v>161</v>
      </c>
      <c r="J407" s="114">
        <v>165</v>
      </c>
      <c r="K407" s="42"/>
    </row>
    <row r="408" spans="2:11" x14ac:dyDescent="0.3">
      <c r="B408" s="94" t="s">
        <v>1200</v>
      </c>
      <c r="C408" s="549"/>
      <c r="D408" s="550"/>
      <c r="E408" s="570"/>
      <c r="F408" s="49" t="s">
        <v>868</v>
      </c>
      <c r="G408" s="40" t="s">
        <v>675</v>
      </c>
      <c r="H408" s="114">
        <v>726</v>
      </c>
      <c r="I408" s="114">
        <v>741</v>
      </c>
      <c r="J408" s="114">
        <v>780</v>
      </c>
      <c r="K408" s="42"/>
    </row>
    <row r="409" spans="2:11" x14ac:dyDescent="0.3">
      <c r="B409" s="94" t="s">
        <v>1200</v>
      </c>
      <c r="C409" s="549"/>
      <c r="D409" s="550"/>
      <c r="E409" s="570" t="s">
        <v>877</v>
      </c>
      <c r="F409" s="49" t="s">
        <v>867</v>
      </c>
      <c r="G409" s="40" t="s">
        <v>675</v>
      </c>
      <c r="H409" s="114">
        <v>11</v>
      </c>
      <c r="I409" s="114">
        <v>12</v>
      </c>
      <c r="J409" s="114">
        <v>11</v>
      </c>
      <c r="K409" s="42"/>
    </row>
    <row r="410" spans="2:11" x14ac:dyDescent="0.3">
      <c r="B410" s="94" t="s">
        <v>1200</v>
      </c>
      <c r="C410" s="549"/>
      <c r="D410" s="550"/>
      <c r="E410" s="570"/>
      <c r="F410" s="49" t="s">
        <v>868</v>
      </c>
      <c r="G410" s="40" t="s">
        <v>675</v>
      </c>
      <c r="H410" s="114">
        <v>95</v>
      </c>
      <c r="I410" s="114">
        <v>97</v>
      </c>
      <c r="J410" s="114">
        <v>103</v>
      </c>
      <c r="K410" s="42"/>
    </row>
    <row r="411" spans="2:11" x14ac:dyDescent="0.3">
      <c r="B411" s="94" t="s">
        <v>1200</v>
      </c>
      <c r="C411" s="549"/>
      <c r="D411" s="550"/>
      <c r="E411" s="570" t="s">
        <v>878</v>
      </c>
      <c r="F411" s="49" t="s">
        <v>867</v>
      </c>
      <c r="G411" s="40" t="s">
        <v>675</v>
      </c>
      <c r="H411" s="114">
        <v>43</v>
      </c>
      <c r="I411" s="114">
        <v>46</v>
      </c>
      <c r="J411" s="114">
        <v>46</v>
      </c>
      <c r="K411" s="42"/>
    </row>
    <row r="412" spans="2:11" x14ac:dyDescent="0.3">
      <c r="B412" s="94" t="s">
        <v>1200</v>
      </c>
      <c r="C412" s="567"/>
      <c r="D412" s="568"/>
      <c r="E412" s="570"/>
      <c r="F412" s="49" t="s">
        <v>868</v>
      </c>
      <c r="G412" s="40" t="s">
        <v>675</v>
      </c>
      <c r="H412" s="114">
        <v>197</v>
      </c>
      <c r="I412" s="114">
        <v>206</v>
      </c>
      <c r="J412" s="114">
        <v>207</v>
      </c>
      <c r="K412" s="42"/>
    </row>
    <row r="413" spans="2:11" x14ac:dyDescent="0.3">
      <c r="B413" s="94" t="s">
        <v>1200</v>
      </c>
      <c r="C413" s="542" t="s">
        <v>882</v>
      </c>
      <c r="D413" s="555"/>
      <c r="E413" s="559" t="s">
        <v>879</v>
      </c>
      <c r="F413" s="536"/>
      <c r="G413" s="40" t="s">
        <v>675</v>
      </c>
      <c r="H413" s="114">
        <v>54</v>
      </c>
      <c r="I413" s="114">
        <v>47</v>
      </c>
      <c r="J413" s="114">
        <v>44</v>
      </c>
      <c r="K413" s="42"/>
    </row>
    <row r="414" spans="2:11" x14ac:dyDescent="0.3">
      <c r="B414" s="94" t="s">
        <v>1200</v>
      </c>
      <c r="C414" s="557"/>
      <c r="D414" s="556"/>
      <c r="E414" s="559" t="s">
        <v>880</v>
      </c>
      <c r="F414" s="536"/>
      <c r="G414" s="40" t="s">
        <v>675</v>
      </c>
      <c r="H414" s="114">
        <v>22</v>
      </c>
      <c r="I414" s="114">
        <v>23</v>
      </c>
      <c r="J414" s="114">
        <v>23</v>
      </c>
      <c r="K414" s="42"/>
    </row>
    <row r="415" spans="2:11" x14ac:dyDescent="0.3">
      <c r="B415" s="94" t="s">
        <v>1200</v>
      </c>
      <c r="C415" s="543"/>
      <c r="D415" s="558"/>
      <c r="E415" s="561" t="s">
        <v>881</v>
      </c>
      <c r="F415" s="539"/>
      <c r="G415" s="45" t="s">
        <v>675</v>
      </c>
      <c r="H415" s="83">
        <v>2</v>
      </c>
      <c r="I415" s="83">
        <v>2</v>
      </c>
      <c r="J415" s="83">
        <v>3</v>
      </c>
      <c r="K415" s="199"/>
    </row>
    <row r="416" spans="2:11" x14ac:dyDescent="0.3">
      <c r="B416" s="94" t="s">
        <v>1200</v>
      </c>
      <c r="C416" s="34"/>
      <c r="D416" s="34"/>
      <c r="E416" s="34"/>
      <c r="F416" s="34"/>
      <c r="G416" s="34"/>
      <c r="H416" s="34"/>
      <c r="I416" s="34"/>
      <c r="J416" s="34"/>
      <c r="K416" s="34"/>
    </row>
    <row r="417" spans="2:11" x14ac:dyDescent="0.3">
      <c r="B417" s="94" t="s">
        <v>1200</v>
      </c>
      <c r="C417" s="84" t="s">
        <v>308</v>
      </c>
      <c r="D417" s="84" t="s">
        <v>883</v>
      </c>
      <c r="E417" s="34"/>
      <c r="F417" s="34"/>
      <c r="G417" s="34"/>
      <c r="H417" s="34"/>
      <c r="I417" s="34"/>
      <c r="J417" s="34"/>
      <c r="K417" s="34"/>
    </row>
    <row r="418" spans="2:11" x14ac:dyDescent="0.3">
      <c r="B418" s="94" t="s">
        <v>1200</v>
      </c>
      <c r="C418" s="545" t="s">
        <v>657</v>
      </c>
      <c r="D418" s="545"/>
      <c r="E418" s="545"/>
      <c r="F418" s="546"/>
      <c r="G418" s="35" t="s">
        <v>644</v>
      </c>
      <c r="H418" s="35">
        <v>2021</v>
      </c>
      <c r="I418" s="35">
        <v>2022</v>
      </c>
      <c r="J418" s="35">
        <v>2023</v>
      </c>
      <c r="K418" s="36" t="s">
        <v>656</v>
      </c>
    </row>
    <row r="419" spans="2:11" x14ac:dyDescent="0.3">
      <c r="B419" s="94" t="s">
        <v>1200</v>
      </c>
      <c r="C419" s="536" t="s">
        <v>889</v>
      </c>
      <c r="D419" s="536"/>
      <c r="E419" s="562"/>
      <c r="F419" s="562"/>
      <c r="G419" s="40" t="s">
        <v>675</v>
      </c>
      <c r="H419" s="114">
        <v>125</v>
      </c>
      <c r="I419" s="114">
        <v>129</v>
      </c>
      <c r="J419" s="114">
        <v>48</v>
      </c>
      <c r="K419" s="42"/>
    </row>
    <row r="420" spans="2:11" x14ac:dyDescent="0.3">
      <c r="B420" s="94" t="s">
        <v>1200</v>
      </c>
      <c r="C420" s="542" t="s">
        <v>885</v>
      </c>
      <c r="D420" s="555"/>
      <c r="E420" s="562" t="s">
        <v>866</v>
      </c>
      <c r="F420" s="562"/>
      <c r="G420" s="40" t="s">
        <v>675</v>
      </c>
      <c r="H420" s="114">
        <v>91</v>
      </c>
      <c r="I420" s="114">
        <v>77</v>
      </c>
      <c r="J420" s="114">
        <v>33</v>
      </c>
      <c r="K420" s="42"/>
    </row>
    <row r="421" spans="2:11" x14ac:dyDescent="0.3">
      <c r="B421" s="94" t="s">
        <v>1200</v>
      </c>
      <c r="C421" s="557"/>
      <c r="D421" s="556"/>
      <c r="E421" s="571" t="s">
        <v>860</v>
      </c>
      <c r="F421" s="49" t="s">
        <v>867</v>
      </c>
      <c r="G421" s="40" t="s">
        <v>675</v>
      </c>
      <c r="H421" s="114">
        <v>26</v>
      </c>
      <c r="I421" s="114">
        <v>16</v>
      </c>
      <c r="J421" s="114">
        <v>6</v>
      </c>
      <c r="K421" s="42"/>
    </row>
    <row r="422" spans="2:11" x14ac:dyDescent="0.3">
      <c r="B422" s="94" t="s">
        <v>1200</v>
      </c>
      <c r="C422" s="557"/>
      <c r="D422" s="556"/>
      <c r="E422" s="571"/>
      <c r="F422" s="49" t="s">
        <v>868</v>
      </c>
      <c r="G422" s="40" t="s">
        <v>675</v>
      </c>
      <c r="H422" s="114">
        <v>65</v>
      </c>
      <c r="I422" s="114">
        <v>61</v>
      </c>
      <c r="J422" s="114">
        <v>27</v>
      </c>
      <c r="K422" s="42"/>
    </row>
    <row r="423" spans="2:11" x14ac:dyDescent="0.3">
      <c r="B423" s="94" t="s">
        <v>1200</v>
      </c>
      <c r="C423" s="557"/>
      <c r="D423" s="556"/>
      <c r="E423" s="571" t="s">
        <v>861</v>
      </c>
      <c r="F423" s="49" t="s">
        <v>863</v>
      </c>
      <c r="G423" s="40" t="s">
        <v>675</v>
      </c>
      <c r="H423" s="114">
        <v>88</v>
      </c>
      <c r="I423" s="114">
        <v>77</v>
      </c>
      <c r="J423" s="114">
        <v>33</v>
      </c>
      <c r="K423" s="42"/>
    </row>
    <row r="424" spans="2:11" x14ac:dyDescent="0.3">
      <c r="B424" s="94" t="s">
        <v>1200</v>
      </c>
      <c r="C424" s="557"/>
      <c r="D424" s="556"/>
      <c r="E424" s="571"/>
      <c r="F424" s="49" t="s">
        <v>864</v>
      </c>
      <c r="G424" s="40" t="s">
        <v>675</v>
      </c>
      <c r="H424" s="114">
        <v>2</v>
      </c>
      <c r="I424" s="114">
        <v>0</v>
      </c>
      <c r="J424" s="114">
        <v>0</v>
      </c>
      <c r="K424" s="42"/>
    </row>
    <row r="425" spans="2:11" x14ac:dyDescent="0.3">
      <c r="B425" s="94" t="s">
        <v>1200</v>
      </c>
      <c r="C425" s="563"/>
      <c r="D425" s="564"/>
      <c r="E425" s="571"/>
      <c r="F425" s="49" t="s">
        <v>865</v>
      </c>
      <c r="G425" s="40" t="s">
        <v>675</v>
      </c>
      <c r="H425" s="114">
        <v>1</v>
      </c>
      <c r="I425" s="114">
        <v>0</v>
      </c>
      <c r="J425" s="114">
        <v>0</v>
      </c>
      <c r="K425" s="42"/>
    </row>
    <row r="426" spans="2:11" x14ac:dyDescent="0.3">
      <c r="B426" s="94" t="s">
        <v>1200</v>
      </c>
      <c r="C426" s="542" t="s">
        <v>886</v>
      </c>
      <c r="D426" s="555"/>
      <c r="E426" s="562" t="s">
        <v>866</v>
      </c>
      <c r="F426" s="562"/>
      <c r="G426" s="40" t="s">
        <v>675</v>
      </c>
      <c r="H426" s="200">
        <v>34</v>
      </c>
      <c r="I426" s="114">
        <v>52</v>
      </c>
      <c r="J426" s="114">
        <v>15</v>
      </c>
      <c r="K426" s="42"/>
    </row>
    <row r="427" spans="2:11" x14ac:dyDescent="0.3">
      <c r="B427" s="94" t="s">
        <v>1200</v>
      </c>
      <c r="C427" s="557"/>
      <c r="D427" s="556"/>
      <c r="E427" s="571" t="s">
        <v>860</v>
      </c>
      <c r="F427" s="49" t="s">
        <v>867</v>
      </c>
      <c r="G427" s="40" t="s">
        <v>675</v>
      </c>
      <c r="H427" s="114">
        <v>5</v>
      </c>
      <c r="I427" s="114">
        <v>4</v>
      </c>
      <c r="J427" s="114">
        <v>0</v>
      </c>
      <c r="K427" s="42"/>
    </row>
    <row r="428" spans="2:11" x14ac:dyDescent="0.3">
      <c r="B428" s="94" t="s">
        <v>1200</v>
      </c>
      <c r="C428" s="557"/>
      <c r="D428" s="556"/>
      <c r="E428" s="571"/>
      <c r="F428" s="49" t="s">
        <v>868</v>
      </c>
      <c r="G428" s="40" t="s">
        <v>675</v>
      </c>
      <c r="H428" s="114">
        <v>29</v>
      </c>
      <c r="I428" s="114">
        <v>48</v>
      </c>
      <c r="J428" s="114">
        <v>15</v>
      </c>
      <c r="K428" s="42"/>
    </row>
    <row r="429" spans="2:11" x14ac:dyDescent="0.3">
      <c r="B429" s="94" t="s">
        <v>1200</v>
      </c>
      <c r="C429" s="557"/>
      <c r="D429" s="556"/>
      <c r="E429" s="571" t="s">
        <v>861</v>
      </c>
      <c r="F429" s="49" t="s">
        <v>863</v>
      </c>
      <c r="G429" s="40" t="s">
        <v>675</v>
      </c>
      <c r="H429" s="114">
        <v>1</v>
      </c>
      <c r="I429" s="114">
        <v>3</v>
      </c>
      <c r="J429" s="114">
        <v>0</v>
      </c>
      <c r="K429" s="42"/>
    </row>
    <row r="430" spans="2:11" x14ac:dyDescent="0.3">
      <c r="B430" s="94" t="s">
        <v>1200</v>
      </c>
      <c r="C430" s="557"/>
      <c r="D430" s="556"/>
      <c r="E430" s="571"/>
      <c r="F430" s="49" t="s">
        <v>864</v>
      </c>
      <c r="G430" s="40" t="s">
        <v>675</v>
      </c>
      <c r="H430" s="114">
        <v>23</v>
      </c>
      <c r="I430" s="114">
        <v>41</v>
      </c>
      <c r="J430" s="114">
        <v>5</v>
      </c>
      <c r="K430" s="42"/>
    </row>
    <row r="431" spans="2:11" x14ac:dyDescent="0.3">
      <c r="B431" s="94" t="s">
        <v>1200</v>
      </c>
      <c r="C431" s="563"/>
      <c r="D431" s="564"/>
      <c r="E431" s="571"/>
      <c r="F431" s="49" t="s">
        <v>865</v>
      </c>
      <c r="G431" s="40" t="s">
        <v>675</v>
      </c>
      <c r="H431" s="114">
        <v>10</v>
      </c>
      <c r="I431" s="114">
        <v>8</v>
      </c>
      <c r="J431" s="114">
        <v>10</v>
      </c>
      <c r="K431" s="42"/>
    </row>
    <row r="432" spans="2:11" x14ac:dyDescent="0.3">
      <c r="B432" s="94" t="s">
        <v>1200</v>
      </c>
      <c r="C432" s="537" t="s">
        <v>887</v>
      </c>
      <c r="D432" s="537"/>
      <c r="E432" s="537"/>
      <c r="F432" s="538"/>
      <c r="G432" s="40" t="s">
        <v>654</v>
      </c>
      <c r="H432" s="114">
        <v>756</v>
      </c>
      <c r="I432" s="114">
        <v>454</v>
      </c>
      <c r="J432" s="114">
        <v>306.572</v>
      </c>
      <c r="K432" s="42"/>
    </row>
    <row r="433" spans="2:15" x14ac:dyDescent="0.3">
      <c r="B433" s="94" t="s">
        <v>1200</v>
      </c>
      <c r="C433" s="541" t="s">
        <v>888</v>
      </c>
      <c r="D433" s="541"/>
      <c r="E433" s="541"/>
      <c r="F433" s="539"/>
      <c r="G433" s="45" t="s">
        <v>884</v>
      </c>
      <c r="H433" s="83">
        <v>79</v>
      </c>
      <c r="I433" s="83">
        <v>75</v>
      </c>
      <c r="J433" s="83">
        <v>96</v>
      </c>
      <c r="K433" s="47"/>
    </row>
    <row r="434" spans="2:15" x14ac:dyDescent="0.3">
      <c r="B434" s="94" t="s">
        <v>1200</v>
      </c>
      <c r="C434" s="34"/>
      <c r="D434" s="34"/>
      <c r="E434" s="34"/>
      <c r="F434" s="34"/>
      <c r="G434" s="34"/>
      <c r="H434" s="204"/>
      <c r="I434" s="204"/>
      <c r="J434" s="34"/>
      <c r="K434" s="34"/>
    </row>
    <row r="435" spans="2:15" x14ac:dyDescent="0.3">
      <c r="B435" s="94" t="s">
        <v>1200</v>
      </c>
      <c r="C435" s="84" t="s">
        <v>309</v>
      </c>
      <c r="D435" s="84" t="s">
        <v>890</v>
      </c>
      <c r="E435" s="34"/>
      <c r="F435" s="34"/>
      <c r="G435" s="34"/>
      <c r="H435" s="163"/>
      <c r="I435" s="163"/>
      <c r="J435" s="34"/>
      <c r="K435" s="34"/>
      <c r="M435" s="11"/>
      <c r="N435" s="11"/>
      <c r="O435" s="11"/>
    </row>
    <row r="436" spans="2:15" x14ac:dyDescent="0.3">
      <c r="B436" s="94" t="s">
        <v>1200</v>
      </c>
      <c r="C436" s="545" t="s">
        <v>657</v>
      </c>
      <c r="D436" s="545"/>
      <c r="E436" s="545"/>
      <c r="F436" s="546"/>
      <c r="G436" s="35" t="s">
        <v>644</v>
      </c>
      <c r="H436" s="35">
        <v>2021</v>
      </c>
      <c r="I436" s="35">
        <v>2022</v>
      </c>
      <c r="J436" s="35">
        <v>2023</v>
      </c>
      <c r="K436" s="36" t="s">
        <v>656</v>
      </c>
    </row>
    <row r="437" spans="2:15" x14ac:dyDescent="0.3">
      <c r="B437" s="94" t="s">
        <v>1200</v>
      </c>
      <c r="C437" s="536" t="s">
        <v>891</v>
      </c>
      <c r="D437" s="536"/>
      <c r="E437" s="562"/>
      <c r="F437" s="562"/>
      <c r="G437" s="40" t="s">
        <v>33</v>
      </c>
      <c r="H437" s="97">
        <v>4.4609665427509295</v>
      </c>
      <c r="I437" s="97">
        <v>5.7102069950035688</v>
      </c>
      <c r="J437" s="97">
        <v>6.5381968341362704</v>
      </c>
      <c r="K437" s="42"/>
    </row>
    <row r="438" spans="2:15" x14ac:dyDescent="0.3">
      <c r="B438" s="94" t="s">
        <v>1200</v>
      </c>
      <c r="C438" s="539" t="s">
        <v>892</v>
      </c>
      <c r="D438" s="539"/>
      <c r="E438" s="540"/>
      <c r="F438" s="540"/>
      <c r="G438" s="45" t="s">
        <v>33</v>
      </c>
      <c r="H438" s="98">
        <v>2.1</v>
      </c>
      <c r="I438" s="98">
        <v>3.1406138472519629</v>
      </c>
      <c r="J438" s="98">
        <v>4.4735030970406058</v>
      </c>
      <c r="K438" s="47"/>
    </row>
    <row r="439" spans="2:15" x14ac:dyDescent="0.3">
      <c r="B439" s="94" t="s">
        <v>1200</v>
      </c>
      <c r="C439" s="34"/>
      <c r="D439" s="34"/>
      <c r="E439" s="34"/>
      <c r="F439" s="34"/>
      <c r="G439" s="37"/>
      <c r="H439" s="34"/>
      <c r="I439" s="34"/>
      <c r="J439" s="34"/>
      <c r="K439" s="34"/>
    </row>
    <row r="440" spans="2:15" x14ac:dyDescent="0.3">
      <c r="B440" s="94" t="s">
        <v>1200</v>
      </c>
      <c r="C440" s="84" t="s">
        <v>311</v>
      </c>
      <c r="D440" s="84" t="s">
        <v>893</v>
      </c>
      <c r="E440" s="84"/>
      <c r="F440" s="84"/>
      <c r="G440" s="37"/>
      <c r="H440" s="34"/>
      <c r="I440" s="34"/>
      <c r="J440" s="34"/>
      <c r="K440" s="34"/>
    </row>
    <row r="441" spans="2:15" x14ac:dyDescent="0.3">
      <c r="B441" s="94" t="s">
        <v>1200</v>
      </c>
      <c r="C441" s="545" t="s">
        <v>657</v>
      </c>
      <c r="D441" s="545"/>
      <c r="E441" s="545"/>
      <c r="F441" s="546"/>
      <c r="G441" s="35" t="s">
        <v>644</v>
      </c>
      <c r="H441" s="35">
        <v>2021</v>
      </c>
      <c r="I441" s="35">
        <v>2022</v>
      </c>
      <c r="J441" s="35">
        <v>2023</v>
      </c>
      <c r="K441" s="36" t="s">
        <v>656</v>
      </c>
    </row>
    <row r="442" spans="2:15" x14ac:dyDescent="0.3">
      <c r="B442" s="94" t="s">
        <v>1200</v>
      </c>
      <c r="C442" s="586" t="s">
        <v>894</v>
      </c>
      <c r="D442" s="586"/>
      <c r="E442" s="587"/>
      <c r="F442" s="587"/>
      <c r="G442" s="69" t="s">
        <v>895</v>
      </c>
      <c r="H442" s="101">
        <v>14.3</v>
      </c>
      <c r="I442" s="101">
        <v>14</v>
      </c>
      <c r="J442" s="101">
        <v>13.6</v>
      </c>
      <c r="K442" s="71"/>
    </row>
    <row r="443" spans="2:15" x14ac:dyDescent="0.3">
      <c r="B443" s="94" t="s">
        <v>1200</v>
      </c>
      <c r="C443" s="588" t="s">
        <v>897</v>
      </c>
      <c r="D443" s="588"/>
      <c r="E443" s="589"/>
      <c r="F443" s="589"/>
      <c r="G443" s="69" t="s">
        <v>895</v>
      </c>
      <c r="H443" s="101">
        <v>15.2</v>
      </c>
      <c r="I443" s="101">
        <v>14.9</v>
      </c>
      <c r="J443" s="101">
        <v>14.4</v>
      </c>
      <c r="K443" s="71"/>
    </row>
    <row r="444" spans="2:15" x14ac:dyDescent="0.3">
      <c r="B444" s="94" t="s">
        <v>1200</v>
      </c>
      <c r="C444" s="590" t="s">
        <v>896</v>
      </c>
      <c r="D444" s="590"/>
      <c r="E444" s="591"/>
      <c r="F444" s="591"/>
      <c r="G444" s="102" t="s">
        <v>895</v>
      </c>
      <c r="H444" s="103">
        <v>9</v>
      </c>
      <c r="I444" s="103">
        <v>9</v>
      </c>
      <c r="J444" s="103">
        <v>9.3000000000000007</v>
      </c>
      <c r="K444" s="104"/>
    </row>
    <row r="445" spans="2:15" x14ac:dyDescent="0.3">
      <c r="B445" s="94" t="s">
        <v>1200</v>
      </c>
      <c r="C445" s="34"/>
      <c r="D445" s="34"/>
      <c r="E445" s="34"/>
      <c r="F445" s="34"/>
      <c r="G445" s="37"/>
      <c r="H445" s="34"/>
      <c r="I445" s="34"/>
      <c r="J445" s="34"/>
      <c r="K445" s="34"/>
    </row>
    <row r="446" spans="2:15" x14ac:dyDescent="0.3">
      <c r="B446" s="94" t="s">
        <v>1200</v>
      </c>
      <c r="C446" s="84" t="s">
        <v>313</v>
      </c>
      <c r="D446" s="84" t="s">
        <v>699</v>
      </c>
      <c r="E446" s="34"/>
      <c r="F446" s="34"/>
      <c r="G446" s="34"/>
      <c r="H446" s="34"/>
      <c r="I446" s="34"/>
      <c r="J446" s="34"/>
      <c r="K446" s="34"/>
    </row>
    <row r="447" spans="2:15" x14ac:dyDescent="0.3">
      <c r="B447" s="94" t="s">
        <v>1200</v>
      </c>
      <c r="C447" s="545" t="s">
        <v>657</v>
      </c>
      <c r="D447" s="545"/>
      <c r="E447" s="545"/>
      <c r="F447" s="546"/>
      <c r="G447" s="35" t="s">
        <v>644</v>
      </c>
      <c r="H447" s="35">
        <v>2021</v>
      </c>
      <c r="I447" s="35">
        <v>2022</v>
      </c>
      <c r="J447" s="35">
        <v>2023</v>
      </c>
      <c r="K447" s="36" t="s">
        <v>656</v>
      </c>
    </row>
    <row r="448" spans="2:15" x14ac:dyDescent="0.3">
      <c r="B448" s="94" t="s">
        <v>1200</v>
      </c>
      <c r="C448" s="536" t="s">
        <v>898</v>
      </c>
      <c r="D448" s="536"/>
      <c r="E448" s="562"/>
      <c r="F448" s="562"/>
      <c r="G448" s="40" t="s">
        <v>33</v>
      </c>
      <c r="H448" s="97">
        <v>90</v>
      </c>
      <c r="I448" s="97">
        <v>93.7</v>
      </c>
      <c r="J448" s="97">
        <v>90.4</v>
      </c>
      <c r="K448" s="42"/>
    </row>
    <row r="449" spans="2:11" x14ac:dyDescent="0.3">
      <c r="B449" s="94" t="s">
        <v>1200</v>
      </c>
      <c r="C449" s="536" t="s">
        <v>899</v>
      </c>
      <c r="D449" s="536"/>
      <c r="E449" s="562"/>
      <c r="F449" s="562"/>
      <c r="G449" s="40" t="s">
        <v>154</v>
      </c>
      <c r="H449" s="97">
        <v>90</v>
      </c>
      <c r="I449" s="97">
        <v>93.7</v>
      </c>
      <c r="J449" s="97">
        <v>90.4</v>
      </c>
      <c r="K449" s="42"/>
    </row>
    <row r="450" spans="2:11" x14ac:dyDescent="0.3">
      <c r="B450" s="94" t="s">
        <v>1200</v>
      </c>
      <c r="C450" s="536" t="s">
        <v>900</v>
      </c>
      <c r="D450" s="536"/>
      <c r="E450" s="562"/>
      <c r="F450" s="562"/>
      <c r="G450" s="40" t="s">
        <v>154</v>
      </c>
      <c r="H450" s="97">
        <v>59.3</v>
      </c>
      <c r="I450" s="97">
        <v>60.3</v>
      </c>
      <c r="J450" s="97">
        <v>59.4</v>
      </c>
      <c r="K450" s="42"/>
    </row>
    <row r="451" spans="2:11" x14ac:dyDescent="0.3">
      <c r="B451" s="94" t="s">
        <v>1200</v>
      </c>
      <c r="C451" s="539" t="s">
        <v>901</v>
      </c>
      <c r="D451" s="539"/>
      <c r="E451" s="540"/>
      <c r="F451" s="540"/>
      <c r="G451" s="45" t="s">
        <v>154</v>
      </c>
      <c r="H451" s="98">
        <v>90</v>
      </c>
      <c r="I451" s="98">
        <v>93.7</v>
      </c>
      <c r="J451" s="98">
        <v>90.4</v>
      </c>
      <c r="K451" s="47"/>
    </row>
    <row r="452" spans="2:11" x14ac:dyDescent="0.3">
      <c r="B452" s="94" t="s">
        <v>1200</v>
      </c>
      <c r="C452" s="34"/>
      <c r="D452" s="34"/>
      <c r="E452" s="34"/>
      <c r="F452" s="34"/>
      <c r="G452" s="34"/>
      <c r="H452" s="34"/>
      <c r="I452" s="34"/>
      <c r="J452" s="34"/>
      <c r="K452" s="34"/>
    </row>
    <row r="453" spans="2:11" x14ac:dyDescent="0.3">
      <c r="B453" s="94" t="s">
        <v>1200</v>
      </c>
      <c r="C453" s="84" t="s">
        <v>315</v>
      </c>
      <c r="D453" s="84" t="s">
        <v>902</v>
      </c>
      <c r="E453" s="84"/>
      <c r="F453" s="84"/>
      <c r="G453" s="34"/>
      <c r="H453" s="34"/>
      <c r="I453" s="34"/>
      <c r="J453" s="34"/>
      <c r="K453" s="34"/>
    </row>
    <row r="454" spans="2:11" x14ac:dyDescent="0.3">
      <c r="B454" s="94" t="s">
        <v>1200</v>
      </c>
      <c r="C454" s="545" t="s">
        <v>657</v>
      </c>
      <c r="D454" s="545"/>
      <c r="E454" s="545"/>
      <c r="F454" s="546"/>
      <c r="G454" s="35" t="s">
        <v>644</v>
      </c>
      <c r="H454" s="35">
        <v>2021</v>
      </c>
      <c r="I454" s="35">
        <v>2022</v>
      </c>
      <c r="J454" s="35">
        <v>2023</v>
      </c>
      <c r="K454" s="36" t="s">
        <v>656</v>
      </c>
    </row>
    <row r="455" spans="2:11" x14ac:dyDescent="0.3">
      <c r="B455" s="94" t="s">
        <v>1200</v>
      </c>
      <c r="C455" s="539" t="s">
        <v>903</v>
      </c>
      <c r="D455" s="539"/>
      <c r="E455" s="540"/>
      <c r="F455" s="540"/>
      <c r="G455" s="45" t="s">
        <v>904</v>
      </c>
      <c r="H455" s="98">
        <v>3.4</v>
      </c>
      <c r="I455" s="98">
        <v>3.3</v>
      </c>
      <c r="J455" s="98">
        <v>3.2</v>
      </c>
      <c r="K455" s="47"/>
    </row>
    <row r="456" spans="2:11" x14ac:dyDescent="0.3">
      <c r="B456" s="94" t="s">
        <v>1200</v>
      </c>
      <c r="C456" s="34"/>
      <c r="D456" s="34"/>
      <c r="E456" s="34"/>
      <c r="F456" s="34"/>
      <c r="G456" s="34"/>
      <c r="H456" s="34"/>
      <c r="I456" s="34"/>
      <c r="J456" s="34"/>
      <c r="K456" s="34"/>
    </row>
    <row r="457" spans="2:11" x14ac:dyDescent="0.3">
      <c r="B457" s="94" t="s">
        <v>1200</v>
      </c>
      <c r="C457" s="84" t="s">
        <v>317</v>
      </c>
      <c r="D457" s="84" t="s">
        <v>700</v>
      </c>
      <c r="E457" s="34"/>
      <c r="F457" s="34"/>
      <c r="G457" s="34"/>
      <c r="H457" s="34"/>
      <c r="I457" s="34"/>
      <c r="J457" s="34"/>
      <c r="K457" s="34"/>
    </row>
    <row r="458" spans="2:11" x14ac:dyDescent="0.3">
      <c r="B458" s="94" t="s">
        <v>1200</v>
      </c>
      <c r="C458" s="545" t="s">
        <v>657</v>
      </c>
      <c r="D458" s="545"/>
      <c r="E458" s="545"/>
      <c r="F458" s="546"/>
      <c r="G458" s="35" t="s">
        <v>644</v>
      </c>
      <c r="H458" s="35">
        <v>2021</v>
      </c>
      <c r="I458" s="35">
        <v>2022</v>
      </c>
      <c r="J458" s="35">
        <v>2023</v>
      </c>
      <c r="K458" s="36" t="s">
        <v>656</v>
      </c>
    </row>
    <row r="459" spans="2:11" ht="33" x14ac:dyDescent="0.3">
      <c r="B459" s="94" t="s">
        <v>1200</v>
      </c>
      <c r="C459" s="536" t="s">
        <v>906</v>
      </c>
      <c r="D459" s="536"/>
      <c r="E459" s="562"/>
      <c r="F459" s="562"/>
      <c r="G459" s="40" t="s">
        <v>908</v>
      </c>
      <c r="H459" s="70">
        <v>100.16131334760885</v>
      </c>
      <c r="I459" s="70">
        <v>67.340674466620783</v>
      </c>
      <c r="J459" s="70">
        <v>59.8</v>
      </c>
      <c r="K459" s="105" t="s">
        <v>905</v>
      </c>
    </row>
    <row r="460" spans="2:11" x14ac:dyDescent="0.3">
      <c r="B460" s="94" t="s">
        <v>1200</v>
      </c>
      <c r="C460" s="536" t="s">
        <v>907</v>
      </c>
      <c r="D460" s="536"/>
      <c r="E460" s="562"/>
      <c r="F460" s="562"/>
      <c r="G460" s="40" t="s">
        <v>909</v>
      </c>
      <c r="H460" s="70">
        <v>1.2876516773733049</v>
      </c>
      <c r="I460" s="70">
        <v>1.4445973847212663</v>
      </c>
      <c r="J460" s="70">
        <v>1.6</v>
      </c>
      <c r="K460" s="148"/>
    </row>
    <row r="461" spans="2:11" x14ac:dyDescent="0.3">
      <c r="B461" s="94" t="s">
        <v>1200</v>
      </c>
      <c r="C461" s="535" t="s">
        <v>910</v>
      </c>
      <c r="D461" s="535"/>
      <c r="E461" s="535"/>
      <c r="F461" s="536"/>
      <c r="G461" s="40" t="s">
        <v>33</v>
      </c>
      <c r="H461" s="65">
        <v>100</v>
      </c>
      <c r="I461" s="65">
        <v>100</v>
      </c>
      <c r="J461" s="65">
        <v>100</v>
      </c>
      <c r="K461" s="149"/>
    </row>
    <row r="462" spans="2:11" ht="34.9" customHeight="1" x14ac:dyDescent="0.3">
      <c r="B462" s="94" t="s">
        <v>1200</v>
      </c>
      <c r="C462" s="574" t="s">
        <v>1208</v>
      </c>
      <c r="D462" s="575"/>
      <c r="E462" s="584" t="s">
        <v>912</v>
      </c>
      <c r="F462" s="585"/>
      <c r="G462" s="40" t="s">
        <v>154</v>
      </c>
      <c r="H462" s="65">
        <v>100</v>
      </c>
      <c r="I462" s="65">
        <v>100</v>
      </c>
      <c r="J462" s="65">
        <v>100</v>
      </c>
      <c r="K462" s="149"/>
    </row>
    <row r="463" spans="2:11" ht="35.450000000000003" customHeight="1" x14ac:dyDescent="0.3">
      <c r="B463" s="94" t="s">
        <v>1200</v>
      </c>
      <c r="C463" s="576"/>
      <c r="D463" s="577"/>
      <c r="E463" s="584" t="s">
        <v>913</v>
      </c>
      <c r="F463" s="585"/>
      <c r="G463" s="40" t="s">
        <v>154</v>
      </c>
      <c r="H463" s="65">
        <v>100</v>
      </c>
      <c r="I463" s="65">
        <v>100</v>
      </c>
      <c r="J463" s="65">
        <v>100</v>
      </c>
      <c r="K463" s="149"/>
    </row>
    <row r="464" spans="2:11" x14ac:dyDescent="0.3">
      <c r="B464" s="94" t="s">
        <v>1200</v>
      </c>
      <c r="C464" s="578"/>
      <c r="D464" s="579"/>
      <c r="E464" s="559" t="s">
        <v>914</v>
      </c>
      <c r="F464" s="536"/>
      <c r="G464" s="40" t="s">
        <v>154</v>
      </c>
      <c r="H464" s="79">
        <v>100</v>
      </c>
      <c r="I464" s="79">
        <v>100</v>
      </c>
      <c r="J464" s="79">
        <v>100</v>
      </c>
      <c r="K464" s="148"/>
    </row>
    <row r="465" spans="2:11" x14ac:dyDescent="0.3">
      <c r="B465" s="94" t="s">
        <v>1200</v>
      </c>
      <c r="C465" s="574" t="s">
        <v>1209</v>
      </c>
      <c r="D465" s="575"/>
      <c r="E465" s="559" t="s">
        <v>915</v>
      </c>
      <c r="F465" s="536"/>
      <c r="G465" s="40" t="s">
        <v>154</v>
      </c>
      <c r="H465" s="138" t="s">
        <v>182</v>
      </c>
      <c r="I465" s="138" t="s">
        <v>182</v>
      </c>
      <c r="J465" s="80">
        <v>35.4</v>
      </c>
      <c r="K465" s="148"/>
    </row>
    <row r="466" spans="2:11" x14ac:dyDescent="0.3">
      <c r="B466" s="94" t="s">
        <v>1200</v>
      </c>
      <c r="C466" s="576"/>
      <c r="D466" s="577"/>
      <c r="E466" s="559" t="s">
        <v>917</v>
      </c>
      <c r="F466" s="536"/>
      <c r="G466" s="40" t="s">
        <v>911</v>
      </c>
      <c r="H466" s="79">
        <v>2409</v>
      </c>
      <c r="I466" s="79">
        <v>4323</v>
      </c>
      <c r="J466" s="79">
        <v>4930</v>
      </c>
    </row>
    <row r="467" spans="2:11" x14ac:dyDescent="0.3">
      <c r="B467" s="94" t="s">
        <v>1200</v>
      </c>
      <c r="C467" s="576"/>
      <c r="D467" s="577"/>
      <c r="E467" s="559" t="s">
        <v>916</v>
      </c>
      <c r="F467" s="536"/>
      <c r="G467" s="40" t="s">
        <v>154</v>
      </c>
      <c r="H467" s="138" t="s">
        <v>182</v>
      </c>
      <c r="I467" s="138" t="s">
        <v>182</v>
      </c>
      <c r="J467" s="80">
        <v>89.7</v>
      </c>
      <c r="K467" s="148"/>
    </row>
    <row r="468" spans="2:11" x14ac:dyDescent="0.3">
      <c r="B468" s="94" t="s">
        <v>1200</v>
      </c>
      <c r="C468" s="580"/>
      <c r="D468" s="581"/>
      <c r="E468" s="561" t="s">
        <v>918</v>
      </c>
      <c r="F468" s="539"/>
      <c r="G468" s="45" t="s">
        <v>911</v>
      </c>
      <c r="H468" s="180" t="s">
        <v>182</v>
      </c>
      <c r="I468" s="180" t="s">
        <v>182</v>
      </c>
      <c r="J468" s="82">
        <v>32247</v>
      </c>
      <c r="K468" s="150"/>
    </row>
    <row r="469" spans="2:11" x14ac:dyDescent="0.3">
      <c r="B469" s="94" t="s">
        <v>1200</v>
      </c>
      <c r="C469" s="34"/>
      <c r="D469" s="34"/>
      <c r="E469" s="34"/>
      <c r="F469" s="34"/>
      <c r="G469" s="34"/>
      <c r="H469" s="34"/>
      <c r="I469" s="34"/>
      <c r="J469" s="34"/>
    </row>
    <row r="470" spans="2:11" x14ac:dyDescent="0.3">
      <c r="B470" s="94" t="s">
        <v>1200</v>
      </c>
      <c r="C470" s="84" t="s">
        <v>318</v>
      </c>
      <c r="D470" s="84" t="s">
        <v>701</v>
      </c>
      <c r="E470" s="84"/>
      <c r="F470" s="84"/>
      <c r="G470" s="34"/>
      <c r="H470" s="34"/>
      <c r="I470" s="34"/>
      <c r="J470" s="34"/>
      <c r="K470" s="34"/>
    </row>
    <row r="471" spans="2:11" x14ac:dyDescent="0.3">
      <c r="B471" s="94" t="s">
        <v>1200</v>
      </c>
      <c r="C471" s="545" t="s">
        <v>657</v>
      </c>
      <c r="D471" s="545"/>
      <c r="E471" s="545"/>
      <c r="F471" s="546"/>
      <c r="G471" s="35" t="s">
        <v>644</v>
      </c>
      <c r="H471" s="35">
        <v>2021</v>
      </c>
      <c r="I471" s="35">
        <v>2022</v>
      </c>
      <c r="J471" s="35">
        <v>2023</v>
      </c>
      <c r="K471" s="36" t="s">
        <v>656</v>
      </c>
    </row>
    <row r="472" spans="2:11" x14ac:dyDescent="0.3">
      <c r="B472" s="94" t="s">
        <v>1200</v>
      </c>
      <c r="C472" s="536" t="s">
        <v>921</v>
      </c>
      <c r="D472" s="536"/>
      <c r="E472" s="562"/>
      <c r="F472" s="562"/>
      <c r="G472" s="40" t="s">
        <v>33</v>
      </c>
      <c r="H472" s="95">
        <v>100</v>
      </c>
      <c r="I472" s="95">
        <v>100</v>
      </c>
      <c r="J472" s="97">
        <v>99.8</v>
      </c>
      <c r="K472" s="42"/>
    </row>
    <row r="473" spans="2:11" x14ac:dyDescent="0.3">
      <c r="B473" s="94" t="s">
        <v>1200</v>
      </c>
      <c r="C473" s="582" t="s">
        <v>1210</v>
      </c>
      <c r="D473" s="582"/>
      <c r="E473" s="583"/>
      <c r="F473" s="583"/>
      <c r="G473" s="40" t="s">
        <v>675</v>
      </c>
      <c r="H473" s="95">
        <v>50</v>
      </c>
      <c r="I473" s="95">
        <v>50</v>
      </c>
      <c r="J473" s="95">
        <v>50</v>
      </c>
      <c r="K473" s="42"/>
    </row>
    <row r="474" spans="2:11" x14ac:dyDescent="0.3">
      <c r="B474" s="94" t="s">
        <v>1200</v>
      </c>
      <c r="C474" s="536" t="s">
        <v>923</v>
      </c>
      <c r="D474" s="536"/>
      <c r="E474" s="562"/>
      <c r="F474" s="562"/>
      <c r="G474" s="40" t="s">
        <v>723</v>
      </c>
      <c r="H474" s="95">
        <v>4</v>
      </c>
      <c r="I474" s="95">
        <v>4</v>
      </c>
      <c r="J474" s="95">
        <v>4</v>
      </c>
      <c r="K474" s="42"/>
    </row>
    <row r="475" spans="2:11" x14ac:dyDescent="0.3">
      <c r="B475" s="94" t="s">
        <v>1200</v>
      </c>
      <c r="C475" s="539" t="s">
        <v>922</v>
      </c>
      <c r="D475" s="539"/>
      <c r="E475" s="540"/>
      <c r="F475" s="540"/>
      <c r="G475" s="45" t="s">
        <v>33</v>
      </c>
      <c r="H475" s="96">
        <v>100</v>
      </c>
      <c r="I475" s="96">
        <v>100</v>
      </c>
      <c r="J475" s="96">
        <v>100</v>
      </c>
      <c r="K475" s="47"/>
    </row>
    <row r="476" spans="2:11" x14ac:dyDescent="0.3">
      <c r="B476" s="94" t="s">
        <v>1200</v>
      </c>
      <c r="C476" s="34"/>
      <c r="D476" s="34"/>
      <c r="E476" s="34"/>
      <c r="F476" s="34"/>
      <c r="G476" s="34"/>
      <c r="H476" s="34"/>
      <c r="I476" s="34"/>
      <c r="J476" s="34"/>
      <c r="K476" s="34"/>
    </row>
    <row r="477" spans="2:11" x14ac:dyDescent="0.3">
      <c r="B477" s="94" t="s">
        <v>1200</v>
      </c>
      <c r="C477" s="84" t="s">
        <v>320</v>
      </c>
      <c r="D477" s="84" t="s">
        <v>702</v>
      </c>
      <c r="E477" s="34"/>
      <c r="F477" s="34"/>
      <c r="G477" s="34"/>
      <c r="H477" s="34"/>
      <c r="I477" s="34"/>
      <c r="J477" s="34"/>
      <c r="K477" s="34"/>
    </row>
    <row r="478" spans="2:11" x14ac:dyDescent="0.3">
      <c r="B478" s="94" t="s">
        <v>1200</v>
      </c>
      <c r="C478" s="546" t="s">
        <v>657</v>
      </c>
      <c r="D478" s="569"/>
      <c r="E478" s="569"/>
      <c r="F478" s="569"/>
      <c r="G478" s="35" t="s">
        <v>644</v>
      </c>
      <c r="H478" s="35">
        <v>2021</v>
      </c>
      <c r="I478" s="35">
        <v>2022</v>
      </c>
      <c r="J478" s="35">
        <v>2023</v>
      </c>
      <c r="K478" s="36" t="s">
        <v>656</v>
      </c>
    </row>
    <row r="479" spans="2:11" x14ac:dyDescent="0.3">
      <c r="B479" s="94" t="s">
        <v>1200</v>
      </c>
      <c r="C479" s="534" t="s">
        <v>919</v>
      </c>
      <c r="D479" s="570"/>
      <c r="E479" s="562" t="s">
        <v>927</v>
      </c>
      <c r="F479" s="562"/>
      <c r="G479" s="40" t="s">
        <v>33</v>
      </c>
      <c r="H479" s="97">
        <v>69.841269841269835</v>
      </c>
      <c r="I479" s="97">
        <v>67.605633802816897</v>
      </c>
      <c r="J479" s="97">
        <v>73.333333333333329</v>
      </c>
      <c r="K479" s="42"/>
    </row>
    <row r="480" spans="2:11" x14ac:dyDescent="0.3">
      <c r="B480" s="94" t="s">
        <v>1200</v>
      </c>
      <c r="C480" s="534"/>
      <c r="D480" s="570"/>
      <c r="E480" s="562" t="s">
        <v>928</v>
      </c>
      <c r="F480" s="562"/>
      <c r="G480" s="40" t="s">
        <v>33</v>
      </c>
      <c r="H480" s="97">
        <v>90.666666666666657</v>
      </c>
      <c r="I480" s="97">
        <v>98.701298701298697</v>
      </c>
      <c r="J480" s="97">
        <v>94.382022471910105</v>
      </c>
      <c r="K480" s="42"/>
    </row>
    <row r="481" spans="2:11" x14ac:dyDescent="0.3">
      <c r="B481" s="94" t="s">
        <v>1200</v>
      </c>
      <c r="C481" s="534"/>
      <c r="D481" s="570"/>
      <c r="E481" s="562" t="s">
        <v>929</v>
      </c>
      <c r="F481" s="562"/>
      <c r="G481" s="40" t="s">
        <v>33</v>
      </c>
      <c r="H481" s="97">
        <v>86</v>
      </c>
      <c r="I481" s="97">
        <v>81.967213114754102</v>
      </c>
      <c r="J481" s="97">
        <v>66.666666666666657</v>
      </c>
      <c r="K481" s="42"/>
    </row>
    <row r="482" spans="2:11" x14ac:dyDescent="0.3">
      <c r="B482" s="94" t="s">
        <v>1200</v>
      </c>
      <c r="C482" s="534" t="s">
        <v>920</v>
      </c>
      <c r="D482" s="570"/>
      <c r="E482" s="562" t="s">
        <v>930</v>
      </c>
      <c r="F482" s="562"/>
      <c r="G482" s="40" t="s">
        <v>33</v>
      </c>
      <c r="H482" s="97">
        <v>60.504201680672267</v>
      </c>
      <c r="I482" s="97">
        <v>62.416107382550337</v>
      </c>
      <c r="J482" s="97">
        <v>64.705882352941174</v>
      </c>
      <c r="K482" s="105" t="s">
        <v>937</v>
      </c>
    </row>
    <row r="483" spans="2:11" x14ac:dyDescent="0.3">
      <c r="B483" s="94" t="s">
        <v>1200</v>
      </c>
      <c r="C483" s="534"/>
      <c r="D483" s="570"/>
      <c r="E483" s="562" t="s">
        <v>932</v>
      </c>
      <c r="F483" s="562"/>
      <c r="G483" s="40" t="s">
        <v>33</v>
      </c>
      <c r="H483" s="97">
        <v>90.909090909090907</v>
      </c>
      <c r="I483" s="97">
        <v>92.258064516129039</v>
      </c>
      <c r="J483" s="97">
        <v>92.660550458715591</v>
      </c>
      <c r="K483" s="42"/>
    </row>
    <row r="484" spans="2:11" x14ac:dyDescent="0.3">
      <c r="B484" s="94" t="s">
        <v>1200</v>
      </c>
      <c r="C484" s="534"/>
      <c r="D484" s="570"/>
      <c r="E484" s="562" t="s">
        <v>931</v>
      </c>
      <c r="F484" s="562"/>
      <c r="G484" s="40" t="s">
        <v>33</v>
      </c>
      <c r="H484" s="97">
        <v>60.185185185185183</v>
      </c>
      <c r="I484" s="97">
        <v>68.461538461538467</v>
      </c>
      <c r="J484" s="97">
        <v>55.68181818181818</v>
      </c>
      <c r="K484" s="42"/>
    </row>
    <row r="485" spans="2:11" ht="16.5" customHeight="1" x14ac:dyDescent="0.3">
      <c r="B485" s="94" t="s">
        <v>1200</v>
      </c>
      <c r="C485" s="534" t="s">
        <v>1226</v>
      </c>
      <c r="D485" s="570"/>
      <c r="E485" s="571" t="s">
        <v>1225</v>
      </c>
      <c r="F485" s="523" t="s">
        <v>1227</v>
      </c>
      <c r="G485" s="40" t="s">
        <v>654</v>
      </c>
      <c r="H485" s="95">
        <v>44</v>
      </c>
      <c r="I485" s="95">
        <v>48</v>
      </c>
      <c r="J485" s="95">
        <v>55</v>
      </c>
      <c r="K485" s="42"/>
    </row>
    <row r="486" spans="2:11" x14ac:dyDescent="0.3">
      <c r="B486" s="94" t="s">
        <v>1200</v>
      </c>
      <c r="C486" s="534"/>
      <c r="D486" s="570"/>
      <c r="E486" s="571"/>
      <c r="F486" s="523" t="s">
        <v>875</v>
      </c>
      <c r="G486" s="40" t="s">
        <v>648</v>
      </c>
      <c r="H486" s="95">
        <v>68</v>
      </c>
      <c r="I486" s="95">
        <v>76</v>
      </c>
      <c r="J486" s="95">
        <v>84</v>
      </c>
      <c r="K486" s="42"/>
    </row>
    <row r="487" spans="2:11" x14ac:dyDescent="0.3">
      <c r="B487" s="94" t="s">
        <v>1200</v>
      </c>
      <c r="C487" s="534"/>
      <c r="D487" s="570"/>
      <c r="E487" s="571"/>
      <c r="F487" s="523" t="s">
        <v>876</v>
      </c>
      <c r="G487" s="40" t="s">
        <v>648</v>
      </c>
      <c r="H487" s="95">
        <v>43</v>
      </c>
      <c r="I487" s="95">
        <v>50</v>
      </c>
      <c r="J487" s="95">
        <v>40</v>
      </c>
      <c r="K487" s="42"/>
    </row>
    <row r="488" spans="2:11" x14ac:dyDescent="0.3">
      <c r="B488" s="94" t="s">
        <v>1200</v>
      </c>
      <c r="C488" s="534"/>
      <c r="D488" s="570"/>
      <c r="E488" s="571" t="s">
        <v>868</v>
      </c>
      <c r="F488" s="523" t="s">
        <v>1228</v>
      </c>
      <c r="G488" s="40" t="s">
        <v>648</v>
      </c>
      <c r="H488" s="95">
        <v>63</v>
      </c>
      <c r="I488" s="95">
        <v>71</v>
      </c>
      <c r="J488" s="95">
        <v>75</v>
      </c>
      <c r="K488" s="42"/>
    </row>
    <row r="489" spans="2:11" x14ac:dyDescent="0.3">
      <c r="B489" s="94" t="s">
        <v>1200</v>
      </c>
      <c r="C489" s="534"/>
      <c r="D489" s="570"/>
      <c r="E489" s="571"/>
      <c r="F489" s="523" t="s">
        <v>1230</v>
      </c>
      <c r="G489" s="40" t="s">
        <v>648</v>
      </c>
      <c r="H489" s="95">
        <v>239</v>
      </c>
      <c r="I489" s="95">
        <v>247</v>
      </c>
      <c r="J489" s="95">
        <v>233</v>
      </c>
      <c r="K489" s="42"/>
    </row>
    <row r="490" spans="2:11" x14ac:dyDescent="0.3">
      <c r="B490" s="94" t="s">
        <v>1200</v>
      </c>
      <c r="C490" s="534"/>
      <c r="D490" s="570"/>
      <c r="E490" s="571"/>
      <c r="F490" s="523" t="s">
        <v>875</v>
      </c>
      <c r="G490" s="40" t="s">
        <v>648</v>
      </c>
      <c r="H490" s="95">
        <v>75</v>
      </c>
      <c r="I490" s="95">
        <v>77</v>
      </c>
      <c r="J490" s="95">
        <v>89</v>
      </c>
      <c r="K490" s="42"/>
    </row>
    <row r="491" spans="2:11" x14ac:dyDescent="0.3">
      <c r="B491" s="94" t="s">
        <v>1200</v>
      </c>
      <c r="C491" s="534"/>
      <c r="D491" s="570"/>
      <c r="E491" s="571"/>
      <c r="F491" s="523" t="s">
        <v>876</v>
      </c>
      <c r="G491" s="40" t="s">
        <v>648</v>
      </c>
      <c r="H491" s="95">
        <v>50</v>
      </c>
      <c r="I491" s="95">
        <v>61</v>
      </c>
      <c r="J491" s="95">
        <v>60</v>
      </c>
      <c r="K491" s="42"/>
    </row>
    <row r="492" spans="2:11" ht="16.5" customHeight="1" x14ac:dyDescent="0.3">
      <c r="B492" s="94" t="s">
        <v>1200</v>
      </c>
      <c r="C492" s="534" t="s">
        <v>1229</v>
      </c>
      <c r="D492" s="570"/>
      <c r="E492" s="571" t="s">
        <v>1225</v>
      </c>
      <c r="F492" s="523" t="s">
        <v>1227</v>
      </c>
      <c r="G492" s="40" t="s">
        <v>648</v>
      </c>
      <c r="H492" s="95">
        <v>72</v>
      </c>
      <c r="I492" s="95">
        <v>93</v>
      </c>
      <c r="J492" s="95">
        <v>66</v>
      </c>
      <c r="K492" s="42"/>
    </row>
    <row r="493" spans="2:11" x14ac:dyDescent="0.3">
      <c r="B493" s="94" t="s">
        <v>1200</v>
      </c>
      <c r="C493" s="534"/>
      <c r="D493" s="570"/>
      <c r="E493" s="571"/>
      <c r="F493" s="523" t="s">
        <v>875</v>
      </c>
      <c r="G493" s="40" t="s">
        <v>648</v>
      </c>
      <c r="H493" s="95">
        <v>110</v>
      </c>
      <c r="I493" s="95">
        <v>143</v>
      </c>
      <c r="J493" s="95">
        <v>101</v>
      </c>
      <c r="K493" s="42"/>
    </row>
    <row r="494" spans="2:11" x14ac:dyDescent="0.3">
      <c r="B494" s="94" t="s">
        <v>1200</v>
      </c>
      <c r="C494" s="534"/>
      <c r="D494" s="570"/>
      <c r="E494" s="571"/>
      <c r="F494" s="523" t="s">
        <v>876</v>
      </c>
      <c r="G494" s="40" t="s">
        <v>648</v>
      </c>
      <c r="H494" s="95">
        <v>65</v>
      </c>
      <c r="I494" s="95">
        <v>89</v>
      </c>
      <c r="J494" s="95">
        <v>49</v>
      </c>
      <c r="K494" s="42"/>
    </row>
    <row r="495" spans="2:11" x14ac:dyDescent="0.3">
      <c r="B495" s="94" t="s">
        <v>1200</v>
      </c>
      <c r="C495" s="534"/>
      <c r="D495" s="570"/>
      <c r="E495" s="571" t="s">
        <v>868</v>
      </c>
      <c r="F495" s="523" t="s">
        <v>1228</v>
      </c>
      <c r="G495" s="40" t="s">
        <v>648</v>
      </c>
      <c r="H495" s="95">
        <v>119</v>
      </c>
      <c r="I495" s="95">
        <v>149</v>
      </c>
      <c r="J495" s="95">
        <v>102</v>
      </c>
      <c r="K495" s="42"/>
    </row>
    <row r="496" spans="2:11" x14ac:dyDescent="0.3">
      <c r="B496" s="94" t="s">
        <v>1200</v>
      </c>
      <c r="C496" s="534"/>
      <c r="D496" s="570"/>
      <c r="E496" s="571"/>
      <c r="F496" s="523" t="s">
        <v>1230</v>
      </c>
      <c r="G496" s="40" t="s">
        <v>648</v>
      </c>
      <c r="H496" s="95">
        <v>447</v>
      </c>
      <c r="I496" s="95">
        <v>541</v>
      </c>
      <c r="J496" s="95">
        <v>310</v>
      </c>
      <c r="K496" s="42"/>
    </row>
    <row r="497" spans="2:11" x14ac:dyDescent="0.3">
      <c r="B497" s="94" t="s">
        <v>1200</v>
      </c>
      <c r="C497" s="534"/>
      <c r="D497" s="570"/>
      <c r="E497" s="571"/>
      <c r="F497" s="523" t="s">
        <v>875</v>
      </c>
      <c r="G497" s="40" t="s">
        <v>648</v>
      </c>
      <c r="H497" s="95">
        <v>121</v>
      </c>
      <c r="I497" s="95">
        <v>155</v>
      </c>
      <c r="J497" s="95">
        <v>109</v>
      </c>
      <c r="K497" s="42"/>
    </row>
    <row r="498" spans="2:11" x14ac:dyDescent="0.3">
      <c r="B498" s="94" t="s">
        <v>1200</v>
      </c>
      <c r="C498" s="554"/>
      <c r="D498" s="573"/>
      <c r="E498" s="572"/>
      <c r="F498" s="524" t="s">
        <v>876</v>
      </c>
      <c r="G498" s="45" t="s">
        <v>648</v>
      </c>
      <c r="H498" s="96">
        <v>108</v>
      </c>
      <c r="I498" s="96">
        <v>130</v>
      </c>
      <c r="J498" s="96">
        <v>88</v>
      </c>
      <c r="K498" s="47"/>
    </row>
    <row r="499" spans="2:11" x14ac:dyDescent="0.3">
      <c r="B499" s="94" t="s">
        <v>1200</v>
      </c>
      <c r="C499" s="34"/>
      <c r="D499" s="34"/>
      <c r="E499" s="34"/>
      <c r="F499" s="34"/>
      <c r="G499" s="34"/>
      <c r="H499" s="34"/>
      <c r="I499" s="34"/>
      <c r="J499" s="34"/>
      <c r="K499" s="34"/>
    </row>
    <row r="500" spans="2:11" x14ac:dyDescent="0.3">
      <c r="B500" s="94" t="s">
        <v>1200</v>
      </c>
      <c r="C500" s="84" t="s">
        <v>321</v>
      </c>
      <c r="D500" s="84" t="s">
        <v>925</v>
      </c>
      <c r="E500" s="84"/>
      <c r="F500" s="84"/>
      <c r="G500" s="34"/>
      <c r="H500" s="34"/>
      <c r="I500" s="34"/>
      <c r="J500" s="34"/>
      <c r="K500" s="34"/>
    </row>
    <row r="501" spans="2:11" x14ac:dyDescent="0.3">
      <c r="B501" s="94" t="s">
        <v>1200</v>
      </c>
      <c r="C501" s="545" t="s">
        <v>657</v>
      </c>
      <c r="D501" s="545"/>
      <c r="E501" s="545"/>
      <c r="F501" s="546"/>
      <c r="G501" s="35" t="s">
        <v>644</v>
      </c>
      <c r="H501" s="35">
        <v>2021</v>
      </c>
      <c r="I501" s="35">
        <v>2022</v>
      </c>
      <c r="J501" s="35">
        <v>2023</v>
      </c>
      <c r="K501" s="36" t="s">
        <v>656</v>
      </c>
    </row>
    <row r="502" spans="2:11" x14ac:dyDescent="0.3">
      <c r="B502" s="94" t="s">
        <v>1200</v>
      </c>
      <c r="C502" s="541" t="s">
        <v>926</v>
      </c>
      <c r="D502" s="541"/>
      <c r="E502" s="541"/>
      <c r="F502" s="539"/>
      <c r="G502" s="45" t="s">
        <v>33</v>
      </c>
      <c r="H502" s="106">
        <v>0.56999999999999995</v>
      </c>
      <c r="I502" s="106">
        <v>0.7</v>
      </c>
      <c r="J502" s="106">
        <v>0.98</v>
      </c>
      <c r="K502" s="47"/>
    </row>
    <row r="503" spans="2:11" x14ac:dyDescent="0.3">
      <c r="B503" s="94" t="s">
        <v>1200</v>
      </c>
      <c r="C503" s="34"/>
      <c r="D503" s="34"/>
      <c r="E503" s="34"/>
      <c r="F503" s="34"/>
      <c r="G503" s="34"/>
      <c r="H503" s="34"/>
      <c r="I503" s="34"/>
      <c r="J503" s="34"/>
      <c r="K503" s="34"/>
    </row>
    <row r="504" spans="2:11" x14ac:dyDescent="0.3">
      <c r="B504" s="94" t="s">
        <v>1200</v>
      </c>
      <c r="C504" s="84" t="s">
        <v>322</v>
      </c>
      <c r="D504" s="84" t="s">
        <v>703</v>
      </c>
      <c r="E504" s="84"/>
      <c r="F504" s="84"/>
      <c r="G504" s="34"/>
      <c r="H504" s="34"/>
      <c r="I504" s="34"/>
      <c r="J504" s="34"/>
      <c r="K504" s="34"/>
    </row>
    <row r="505" spans="2:11" x14ac:dyDescent="0.3">
      <c r="B505" s="94" t="s">
        <v>1200</v>
      </c>
      <c r="C505" s="545" t="s">
        <v>657</v>
      </c>
      <c r="D505" s="545"/>
      <c r="E505" s="545"/>
      <c r="F505" s="546"/>
      <c r="G505" s="35" t="s">
        <v>644</v>
      </c>
      <c r="H505" s="35">
        <v>2021</v>
      </c>
      <c r="I505" s="35">
        <v>2022</v>
      </c>
      <c r="J505" s="35">
        <v>2023</v>
      </c>
      <c r="K505" s="36" t="s">
        <v>656</v>
      </c>
    </row>
    <row r="506" spans="2:11" x14ac:dyDescent="0.3">
      <c r="B506" s="94" t="s">
        <v>1200</v>
      </c>
      <c r="C506" s="547" t="s">
        <v>933</v>
      </c>
      <c r="D506" s="548"/>
      <c r="E506" s="562" t="s">
        <v>866</v>
      </c>
      <c r="F506" s="562"/>
      <c r="G506" s="40" t="s">
        <v>675</v>
      </c>
      <c r="H506" s="95">
        <v>14</v>
      </c>
      <c r="I506" s="95">
        <v>15</v>
      </c>
      <c r="J506" s="95">
        <v>15</v>
      </c>
      <c r="K506" s="42"/>
    </row>
    <row r="507" spans="2:11" x14ac:dyDescent="0.3">
      <c r="B507" s="94" t="s">
        <v>1200</v>
      </c>
      <c r="C507" s="549"/>
      <c r="D507" s="550"/>
      <c r="E507" s="562" t="s">
        <v>867</v>
      </c>
      <c r="F507" s="562"/>
      <c r="G507" s="40" t="s">
        <v>675</v>
      </c>
      <c r="H507" s="95">
        <v>14</v>
      </c>
      <c r="I507" s="95">
        <v>13</v>
      </c>
      <c r="J507" s="95">
        <v>14</v>
      </c>
      <c r="K507" s="42"/>
    </row>
    <row r="508" spans="2:11" x14ac:dyDescent="0.3">
      <c r="B508" s="94" t="s">
        <v>1200</v>
      </c>
      <c r="C508" s="567"/>
      <c r="D508" s="568"/>
      <c r="E508" s="559" t="s">
        <v>868</v>
      </c>
      <c r="F508" s="536"/>
      <c r="G508" s="40" t="s">
        <v>675</v>
      </c>
      <c r="H508" s="95">
        <v>0</v>
      </c>
      <c r="I508" s="95">
        <v>2</v>
      </c>
      <c r="J508" s="95">
        <v>1</v>
      </c>
      <c r="K508" s="42"/>
    </row>
    <row r="509" spans="2:11" x14ac:dyDescent="0.3">
      <c r="B509" s="94" t="s">
        <v>1200</v>
      </c>
      <c r="C509" s="547" t="s">
        <v>934</v>
      </c>
      <c r="D509" s="548"/>
      <c r="E509" s="562" t="s">
        <v>866</v>
      </c>
      <c r="F509" s="562"/>
      <c r="G509" s="40" t="s">
        <v>675</v>
      </c>
      <c r="H509" s="95">
        <v>12</v>
      </c>
      <c r="I509" s="95">
        <v>15</v>
      </c>
      <c r="J509" s="95">
        <v>11</v>
      </c>
      <c r="K509" s="42"/>
    </row>
    <row r="510" spans="2:11" x14ac:dyDescent="0.3">
      <c r="B510" s="94" t="s">
        <v>1200</v>
      </c>
      <c r="C510" s="549"/>
      <c r="D510" s="550"/>
      <c r="E510" s="562" t="s">
        <v>867</v>
      </c>
      <c r="F510" s="562"/>
      <c r="G510" s="40" t="s">
        <v>675</v>
      </c>
      <c r="H510" s="95">
        <v>9</v>
      </c>
      <c r="I510" s="95">
        <v>14</v>
      </c>
      <c r="J510" s="95">
        <v>9</v>
      </c>
      <c r="K510" s="42"/>
    </row>
    <row r="511" spans="2:11" x14ac:dyDescent="0.3">
      <c r="B511" s="94" t="s">
        <v>1200</v>
      </c>
      <c r="C511" s="567"/>
      <c r="D511" s="568"/>
      <c r="E511" s="559" t="s">
        <v>868</v>
      </c>
      <c r="F511" s="536"/>
      <c r="G511" s="40" t="s">
        <v>675</v>
      </c>
      <c r="H511" s="95">
        <v>3</v>
      </c>
      <c r="I511" s="95">
        <v>1</v>
      </c>
      <c r="J511" s="95">
        <v>2</v>
      </c>
      <c r="K511" s="42"/>
    </row>
    <row r="512" spans="2:11" x14ac:dyDescent="0.3">
      <c r="B512" s="94" t="s">
        <v>1200</v>
      </c>
      <c r="C512" s="547" t="s">
        <v>935</v>
      </c>
      <c r="D512" s="548"/>
      <c r="E512" s="562" t="s">
        <v>866</v>
      </c>
      <c r="F512" s="562"/>
      <c r="G512" s="40" t="s">
        <v>675</v>
      </c>
      <c r="H512" s="95">
        <v>11</v>
      </c>
      <c r="I512" s="95">
        <v>9</v>
      </c>
      <c r="J512" s="95">
        <v>10</v>
      </c>
      <c r="K512" s="42"/>
    </row>
    <row r="513" spans="2:11" x14ac:dyDescent="0.3">
      <c r="B513" s="94" t="s">
        <v>1200</v>
      </c>
      <c r="C513" s="549"/>
      <c r="D513" s="550"/>
      <c r="E513" s="562" t="s">
        <v>867</v>
      </c>
      <c r="F513" s="562"/>
      <c r="G513" s="40" t="s">
        <v>675</v>
      </c>
      <c r="H513" s="95">
        <v>7</v>
      </c>
      <c r="I513" s="95">
        <v>9</v>
      </c>
      <c r="J513" s="95">
        <v>8</v>
      </c>
      <c r="K513" s="42"/>
    </row>
    <row r="514" spans="2:11" x14ac:dyDescent="0.3">
      <c r="B514" s="94" t="s">
        <v>1200</v>
      </c>
      <c r="C514" s="551"/>
      <c r="D514" s="552"/>
      <c r="E514" s="540" t="s">
        <v>868</v>
      </c>
      <c r="F514" s="540"/>
      <c r="G514" s="45" t="s">
        <v>675</v>
      </c>
      <c r="H514" s="96">
        <v>4</v>
      </c>
      <c r="I514" s="96">
        <v>0</v>
      </c>
      <c r="J514" s="96">
        <v>2</v>
      </c>
      <c r="K514" s="47"/>
    </row>
    <row r="515" spans="2:11" x14ac:dyDescent="0.3">
      <c r="B515" s="94" t="s">
        <v>1200</v>
      </c>
      <c r="C515" s="34"/>
      <c r="D515" s="34"/>
      <c r="E515" s="34"/>
      <c r="F515" s="34"/>
      <c r="G515" s="34"/>
      <c r="H515" s="34"/>
      <c r="I515" s="34"/>
      <c r="J515" s="34"/>
      <c r="K515" s="34"/>
    </row>
    <row r="516" spans="2:11" x14ac:dyDescent="0.3">
      <c r="B516" s="94" t="s">
        <v>1200</v>
      </c>
      <c r="C516" s="84" t="s">
        <v>324</v>
      </c>
      <c r="D516" s="84" t="s">
        <v>704</v>
      </c>
      <c r="E516" s="34"/>
      <c r="F516" s="34"/>
      <c r="G516" s="37"/>
      <c r="H516" s="34"/>
      <c r="I516" s="34"/>
      <c r="J516" s="34"/>
      <c r="K516" s="34"/>
    </row>
    <row r="517" spans="2:11" x14ac:dyDescent="0.3">
      <c r="B517" s="94" t="s">
        <v>1200</v>
      </c>
      <c r="C517" s="545" t="s">
        <v>657</v>
      </c>
      <c r="D517" s="545"/>
      <c r="E517" s="545"/>
      <c r="F517" s="546"/>
      <c r="G517" s="35" t="s">
        <v>644</v>
      </c>
      <c r="H517" s="35">
        <v>2021</v>
      </c>
      <c r="I517" s="35">
        <v>2022</v>
      </c>
      <c r="J517" s="35">
        <v>2023</v>
      </c>
      <c r="K517" s="36" t="s">
        <v>656</v>
      </c>
    </row>
    <row r="518" spans="2:11" x14ac:dyDescent="0.3">
      <c r="B518" s="94" t="s">
        <v>1200</v>
      </c>
      <c r="C518" s="541" t="s">
        <v>936</v>
      </c>
      <c r="D518" s="541"/>
      <c r="E518" s="541"/>
      <c r="F518" s="539"/>
      <c r="G518" s="45" t="s">
        <v>33</v>
      </c>
      <c r="H518" s="96">
        <v>73</v>
      </c>
      <c r="I518" s="96">
        <v>73</v>
      </c>
      <c r="J518" s="96">
        <v>82</v>
      </c>
      <c r="K518" s="47" t="s">
        <v>938</v>
      </c>
    </row>
    <row r="519" spans="2:11" x14ac:dyDescent="0.3">
      <c r="B519" s="94" t="s">
        <v>1200</v>
      </c>
      <c r="C519" s="34"/>
      <c r="D519" s="34"/>
      <c r="E519" s="34"/>
      <c r="F519" s="34"/>
      <c r="G519" s="34"/>
      <c r="H519" s="34"/>
      <c r="I519" s="34"/>
      <c r="J519" s="34"/>
      <c r="K519" s="34"/>
    </row>
    <row r="520" spans="2:11" x14ac:dyDescent="0.3">
      <c r="B520" s="94" t="s">
        <v>1200</v>
      </c>
      <c r="C520" s="84" t="s">
        <v>327</v>
      </c>
      <c r="D520" s="84" t="s">
        <v>705</v>
      </c>
      <c r="E520" s="34"/>
      <c r="F520" s="34"/>
      <c r="G520" s="37"/>
      <c r="H520" s="34"/>
      <c r="I520" s="34"/>
      <c r="J520" s="34"/>
      <c r="K520" s="34"/>
    </row>
    <row r="521" spans="2:11" x14ac:dyDescent="0.3">
      <c r="B521" s="94" t="s">
        <v>1200</v>
      </c>
      <c r="C521" s="545" t="s">
        <v>657</v>
      </c>
      <c r="D521" s="545"/>
      <c r="E521" s="545"/>
      <c r="F521" s="546"/>
      <c r="G521" s="35" t="s">
        <v>644</v>
      </c>
      <c r="H521" s="35">
        <v>2021</v>
      </c>
      <c r="I521" s="35">
        <v>2022</v>
      </c>
      <c r="J521" s="35">
        <v>2023</v>
      </c>
      <c r="K521" s="36" t="s">
        <v>656</v>
      </c>
    </row>
    <row r="522" spans="2:11" x14ac:dyDescent="0.3">
      <c r="B522" s="94" t="s">
        <v>1200</v>
      </c>
      <c r="C522" s="535" t="s">
        <v>767</v>
      </c>
      <c r="D522" s="535"/>
      <c r="E522" s="535"/>
      <c r="F522" s="536"/>
      <c r="G522" s="40" t="s">
        <v>723</v>
      </c>
      <c r="H522" s="95">
        <v>0</v>
      </c>
      <c r="I522" s="95">
        <v>4</v>
      </c>
      <c r="J522" s="95">
        <v>2</v>
      </c>
      <c r="K522" s="42"/>
    </row>
    <row r="523" spans="2:11" x14ac:dyDescent="0.3">
      <c r="B523" s="94" t="s">
        <v>1200</v>
      </c>
      <c r="C523" s="541" t="s">
        <v>1196</v>
      </c>
      <c r="D523" s="541"/>
      <c r="E523" s="541"/>
      <c r="F523" s="539"/>
      <c r="G523" s="45" t="s">
        <v>654</v>
      </c>
      <c r="H523" s="96">
        <v>0</v>
      </c>
      <c r="I523" s="98">
        <v>13.6</v>
      </c>
      <c r="J523" s="98">
        <v>1.6</v>
      </c>
      <c r="K523" s="47"/>
    </row>
    <row r="524" spans="2:11" x14ac:dyDescent="0.3">
      <c r="B524" s="94" t="s">
        <v>1200</v>
      </c>
      <c r="C524" s="34"/>
      <c r="D524" s="34"/>
      <c r="E524" s="34"/>
      <c r="F524" s="34"/>
      <c r="G524" s="34"/>
      <c r="H524" s="34"/>
      <c r="I524" s="34"/>
      <c r="J524" s="34"/>
      <c r="K524" s="34"/>
    </row>
    <row r="525" spans="2:11" x14ac:dyDescent="0.3">
      <c r="B525" s="94" t="s">
        <v>1200</v>
      </c>
      <c r="C525" s="84" t="s">
        <v>329</v>
      </c>
      <c r="D525" s="84" t="s">
        <v>939</v>
      </c>
      <c r="E525" s="34"/>
      <c r="F525" s="34"/>
      <c r="G525" s="37"/>
      <c r="H525" s="34"/>
      <c r="I525" s="34"/>
      <c r="J525" s="34"/>
      <c r="K525" s="34"/>
    </row>
    <row r="526" spans="2:11" x14ac:dyDescent="0.3">
      <c r="B526" s="94" t="s">
        <v>1200</v>
      </c>
      <c r="C526" s="545" t="s">
        <v>657</v>
      </c>
      <c r="D526" s="545"/>
      <c r="E526" s="545"/>
      <c r="F526" s="546"/>
      <c r="G526" s="35" t="s">
        <v>644</v>
      </c>
      <c r="H526" s="35">
        <v>2021</v>
      </c>
      <c r="I526" s="35">
        <v>2022</v>
      </c>
      <c r="J526" s="35">
        <v>2023</v>
      </c>
      <c r="K526" s="36" t="s">
        <v>656</v>
      </c>
    </row>
    <row r="527" spans="2:11" x14ac:dyDescent="0.3">
      <c r="B527" s="94" t="s">
        <v>1200</v>
      </c>
      <c r="C527" s="535" t="s">
        <v>940</v>
      </c>
      <c r="D527" s="535"/>
      <c r="E527" s="535"/>
      <c r="F527" s="536"/>
      <c r="G527" s="40" t="s">
        <v>675</v>
      </c>
      <c r="H527" s="95">
        <v>736</v>
      </c>
      <c r="I527" s="95">
        <v>818</v>
      </c>
      <c r="J527" s="95">
        <v>1000</v>
      </c>
      <c r="K527" s="42"/>
    </row>
    <row r="528" spans="2:11" x14ac:dyDescent="0.3">
      <c r="B528" s="94" t="s">
        <v>1200</v>
      </c>
      <c r="C528" s="541" t="s">
        <v>941</v>
      </c>
      <c r="D528" s="541"/>
      <c r="E528" s="541"/>
      <c r="F528" s="539"/>
      <c r="G528" s="45" t="s">
        <v>675</v>
      </c>
      <c r="H528" s="96">
        <v>409</v>
      </c>
      <c r="I528" s="96">
        <v>419</v>
      </c>
      <c r="J528" s="96">
        <v>442</v>
      </c>
      <c r="K528" s="47"/>
    </row>
    <row r="529" spans="2:11" x14ac:dyDescent="0.3">
      <c r="B529" s="94" t="s">
        <v>1200</v>
      </c>
      <c r="C529" s="34"/>
      <c r="D529" s="34"/>
      <c r="E529" s="34"/>
      <c r="F529" s="34"/>
      <c r="G529" s="34"/>
      <c r="H529" s="34"/>
      <c r="I529" s="34"/>
      <c r="J529" s="34"/>
      <c r="K529" s="34"/>
    </row>
    <row r="530" spans="2:11" x14ac:dyDescent="0.3">
      <c r="B530" s="94" t="s">
        <v>1200</v>
      </c>
      <c r="C530" s="729" t="s">
        <v>331</v>
      </c>
      <c r="D530" s="729" t="s">
        <v>1239</v>
      </c>
      <c r="E530" s="729"/>
      <c r="F530" s="729"/>
      <c r="G530" s="34"/>
      <c r="H530" s="34"/>
      <c r="I530" s="34"/>
      <c r="J530" s="34"/>
      <c r="K530" s="34"/>
    </row>
    <row r="531" spans="2:11" x14ac:dyDescent="0.3">
      <c r="B531" s="94" t="s">
        <v>1200</v>
      </c>
      <c r="C531" s="545" t="s">
        <v>657</v>
      </c>
      <c r="D531" s="545"/>
      <c r="E531" s="545"/>
      <c r="F531" s="546"/>
      <c r="G531" s="35" t="s">
        <v>644</v>
      </c>
      <c r="H531" s="35">
        <v>2021</v>
      </c>
      <c r="I531" s="35">
        <v>2022</v>
      </c>
      <c r="J531" s="35">
        <v>2023</v>
      </c>
      <c r="K531" s="36" t="s">
        <v>656</v>
      </c>
    </row>
    <row r="532" spans="2:11" x14ac:dyDescent="0.3">
      <c r="B532" s="94" t="s">
        <v>1200</v>
      </c>
      <c r="C532" s="542" t="s">
        <v>942</v>
      </c>
      <c r="D532" s="555"/>
      <c r="E532" s="559" t="s">
        <v>180</v>
      </c>
      <c r="F532" s="536"/>
      <c r="G532" s="40" t="s">
        <v>675</v>
      </c>
      <c r="H532" s="49">
        <v>0</v>
      </c>
      <c r="I532" s="49">
        <v>0</v>
      </c>
      <c r="J532" s="49">
        <v>0</v>
      </c>
      <c r="K532" s="42"/>
    </row>
    <row r="533" spans="2:11" x14ac:dyDescent="0.3">
      <c r="B533" s="94" t="s">
        <v>1200</v>
      </c>
      <c r="C533" s="557"/>
      <c r="D533" s="556"/>
      <c r="E533" s="559" t="s">
        <v>614</v>
      </c>
      <c r="F533" s="536"/>
      <c r="G533" s="107" t="s">
        <v>182</v>
      </c>
      <c r="H533" s="49">
        <v>0</v>
      </c>
      <c r="I533" s="49">
        <v>0</v>
      </c>
      <c r="J533" s="54">
        <v>0.26758645049249286</v>
      </c>
      <c r="K533" s="42" t="s">
        <v>946</v>
      </c>
    </row>
    <row r="534" spans="2:11" x14ac:dyDescent="0.3">
      <c r="B534" s="94" t="s">
        <v>1200</v>
      </c>
      <c r="C534" s="557"/>
      <c r="D534" s="556"/>
      <c r="E534" s="559" t="s">
        <v>181</v>
      </c>
      <c r="F534" s="536"/>
      <c r="G534" s="107" t="s">
        <v>182</v>
      </c>
      <c r="H534" s="49">
        <v>0</v>
      </c>
      <c r="I534" s="49">
        <v>0</v>
      </c>
      <c r="J534" s="54">
        <v>1.34</v>
      </c>
      <c r="K534" s="42" t="s">
        <v>946</v>
      </c>
    </row>
    <row r="535" spans="2:11" x14ac:dyDescent="0.3">
      <c r="B535" s="94" t="s">
        <v>1200</v>
      </c>
      <c r="C535" s="557"/>
      <c r="D535" s="556"/>
      <c r="E535" s="559" t="s">
        <v>183</v>
      </c>
      <c r="F535" s="536"/>
      <c r="G535" s="107" t="s">
        <v>182</v>
      </c>
      <c r="H535" s="49">
        <v>0</v>
      </c>
      <c r="I535" s="49">
        <v>0</v>
      </c>
      <c r="J535" s="49">
        <v>0</v>
      </c>
      <c r="K535" s="42" t="s">
        <v>946</v>
      </c>
    </row>
    <row r="536" spans="2:11" x14ac:dyDescent="0.3">
      <c r="B536" s="94" t="s">
        <v>1200</v>
      </c>
      <c r="C536" s="557"/>
      <c r="D536" s="556"/>
      <c r="E536" s="559" t="s">
        <v>616</v>
      </c>
      <c r="F536" s="536"/>
      <c r="G536" s="107" t="s">
        <v>182</v>
      </c>
      <c r="H536" s="49">
        <v>0</v>
      </c>
      <c r="I536" s="49">
        <v>0</v>
      </c>
      <c r="J536" s="54">
        <v>0.40137967573873928</v>
      </c>
      <c r="K536" s="42" t="s">
        <v>946</v>
      </c>
    </row>
    <row r="537" spans="2:11" x14ac:dyDescent="0.3">
      <c r="B537" s="94" t="s">
        <v>1200</v>
      </c>
      <c r="C537" s="557"/>
      <c r="D537" s="556"/>
      <c r="E537" s="559" t="s">
        <v>184</v>
      </c>
      <c r="F537" s="536"/>
      <c r="G537" s="107" t="s">
        <v>182</v>
      </c>
      <c r="H537" s="49">
        <v>0</v>
      </c>
      <c r="I537" s="49">
        <v>0</v>
      </c>
      <c r="J537" s="54">
        <v>2.0099999999999998</v>
      </c>
      <c r="K537" s="42" t="s">
        <v>946</v>
      </c>
    </row>
    <row r="538" spans="2:11" x14ac:dyDescent="0.3">
      <c r="B538" s="94" t="s">
        <v>1200</v>
      </c>
      <c r="C538" s="557"/>
      <c r="D538" s="556"/>
      <c r="E538" s="559" t="s">
        <v>944</v>
      </c>
      <c r="F538" s="536"/>
      <c r="G538" s="107" t="s">
        <v>182</v>
      </c>
      <c r="H538" s="49">
        <v>0</v>
      </c>
      <c r="I538" s="54">
        <v>0.3482951648272038</v>
      </c>
      <c r="J538" s="54">
        <v>1.3379322524624644</v>
      </c>
      <c r="K538" s="105" t="s">
        <v>947</v>
      </c>
    </row>
    <row r="539" spans="2:11" x14ac:dyDescent="0.3">
      <c r="B539" s="94" t="s">
        <v>1200</v>
      </c>
      <c r="C539" s="557"/>
      <c r="D539" s="556"/>
      <c r="E539" s="559" t="s">
        <v>1197</v>
      </c>
      <c r="F539" s="536"/>
      <c r="G539" s="40" t="s">
        <v>187</v>
      </c>
      <c r="H539" s="49">
        <v>0</v>
      </c>
      <c r="I539" s="49">
        <v>0</v>
      </c>
      <c r="J539" s="49">
        <v>0</v>
      </c>
      <c r="K539" s="42"/>
    </row>
    <row r="540" spans="2:11" x14ac:dyDescent="0.3">
      <c r="B540" s="94" t="s">
        <v>1200</v>
      </c>
      <c r="C540" s="557"/>
      <c r="D540" s="556"/>
      <c r="E540" s="559" t="s">
        <v>945</v>
      </c>
      <c r="F540" s="536"/>
      <c r="G540" s="40" t="s">
        <v>33</v>
      </c>
      <c r="H540" s="49">
        <v>0</v>
      </c>
      <c r="I540" s="49">
        <v>0</v>
      </c>
      <c r="J540" s="54">
        <v>0.19828155981493722</v>
      </c>
      <c r="K540" s="42"/>
    </row>
    <row r="541" spans="2:11" x14ac:dyDescent="0.3">
      <c r="B541" s="94" t="s">
        <v>1200</v>
      </c>
      <c r="C541" s="563"/>
      <c r="D541" s="564"/>
      <c r="E541" s="730" t="s">
        <v>1233</v>
      </c>
      <c r="F541" s="731"/>
      <c r="G541" s="732" t="s">
        <v>1238</v>
      </c>
      <c r="H541" s="733" t="s">
        <v>182</v>
      </c>
      <c r="I541" s="733" t="s">
        <v>182</v>
      </c>
      <c r="J541" s="734">
        <v>120</v>
      </c>
    </row>
    <row r="542" spans="2:11" x14ac:dyDescent="0.3">
      <c r="B542" s="94" t="s">
        <v>1200</v>
      </c>
      <c r="C542" s="547" t="s">
        <v>943</v>
      </c>
      <c r="D542" s="555"/>
      <c r="E542" s="559" t="s">
        <v>180</v>
      </c>
      <c r="F542" s="536"/>
      <c r="G542" s="40" t="s">
        <v>675</v>
      </c>
      <c r="H542" s="49">
        <v>0</v>
      </c>
      <c r="I542" s="49">
        <v>0</v>
      </c>
      <c r="J542" s="49">
        <v>0</v>
      </c>
      <c r="K542" s="42"/>
    </row>
    <row r="543" spans="2:11" x14ac:dyDescent="0.3">
      <c r="B543" s="94" t="s">
        <v>1200</v>
      </c>
      <c r="C543" s="549"/>
      <c r="D543" s="556"/>
      <c r="E543" s="559" t="s">
        <v>614</v>
      </c>
      <c r="F543" s="536"/>
      <c r="G543" s="107" t="s">
        <v>182</v>
      </c>
      <c r="H543" s="54">
        <v>0.12594950180674561</v>
      </c>
      <c r="I543" s="54">
        <v>0.24525462948769985</v>
      </c>
      <c r="J543" s="49">
        <v>0</v>
      </c>
      <c r="K543" s="42"/>
    </row>
    <row r="544" spans="2:11" x14ac:dyDescent="0.3">
      <c r="B544" s="94" t="s">
        <v>1200</v>
      </c>
      <c r="C544" s="557"/>
      <c r="D544" s="556"/>
      <c r="E544" s="559" t="s">
        <v>181</v>
      </c>
      <c r="F544" s="536"/>
      <c r="G544" s="107" t="s">
        <v>182</v>
      </c>
      <c r="H544" s="54">
        <v>0.629747509033728</v>
      </c>
      <c r="I544" s="54">
        <v>1.2262731474384994</v>
      </c>
      <c r="J544" s="111">
        <v>0</v>
      </c>
      <c r="K544" s="105" t="s">
        <v>947</v>
      </c>
    </row>
    <row r="545" spans="2:11" x14ac:dyDescent="0.3">
      <c r="B545" s="94" t="s">
        <v>1200</v>
      </c>
      <c r="C545" s="557"/>
      <c r="D545" s="556"/>
      <c r="E545" s="559" t="s">
        <v>183</v>
      </c>
      <c r="F545" s="536"/>
      <c r="G545" s="107" t="s">
        <v>182</v>
      </c>
      <c r="H545" s="49">
        <v>0</v>
      </c>
      <c r="I545" s="49">
        <v>0</v>
      </c>
      <c r="J545" s="49">
        <v>0</v>
      </c>
      <c r="K545" s="42" t="s">
        <v>948</v>
      </c>
    </row>
    <row r="546" spans="2:11" x14ac:dyDescent="0.3">
      <c r="B546" s="94" t="s">
        <v>1200</v>
      </c>
      <c r="C546" s="557"/>
      <c r="D546" s="556"/>
      <c r="E546" s="559" t="s">
        <v>616</v>
      </c>
      <c r="F546" s="536"/>
      <c r="G546" s="107" t="s">
        <v>182</v>
      </c>
      <c r="H546" s="54">
        <v>0.12594950180674561</v>
      </c>
      <c r="I546" s="54">
        <v>0.73576388846309959</v>
      </c>
      <c r="J546" s="54">
        <v>0.13107703271378637</v>
      </c>
      <c r="K546" s="42"/>
    </row>
    <row r="547" spans="2:11" x14ac:dyDescent="0.3">
      <c r="B547" s="94" t="s">
        <v>1200</v>
      </c>
      <c r="C547" s="557"/>
      <c r="D547" s="556"/>
      <c r="E547" s="559" t="s">
        <v>184</v>
      </c>
      <c r="F547" s="536"/>
      <c r="G547" s="107" t="s">
        <v>182</v>
      </c>
      <c r="H547" s="54">
        <v>0.629747509033728</v>
      </c>
      <c r="I547" s="54">
        <v>3.6788194423154978</v>
      </c>
      <c r="J547" s="54">
        <v>0.65538516356893184</v>
      </c>
      <c r="K547" s="105" t="s">
        <v>947</v>
      </c>
    </row>
    <row r="548" spans="2:11" x14ac:dyDescent="0.3">
      <c r="B548" s="94" t="s">
        <v>1200</v>
      </c>
      <c r="C548" s="557"/>
      <c r="D548" s="556"/>
      <c r="E548" s="559" t="s">
        <v>1197</v>
      </c>
      <c r="F548" s="536"/>
      <c r="G548" s="40" t="s">
        <v>187</v>
      </c>
      <c r="H548" s="49">
        <v>0</v>
      </c>
      <c r="I548" s="49">
        <v>0</v>
      </c>
      <c r="J548" s="49">
        <v>0</v>
      </c>
      <c r="K548" s="42"/>
    </row>
    <row r="549" spans="2:11" x14ac:dyDescent="0.3">
      <c r="B549" s="94" t="s">
        <v>1200</v>
      </c>
      <c r="C549" s="543"/>
      <c r="D549" s="558"/>
      <c r="E549" s="561" t="s">
        <v>945</v>
      </c>
      <c r="F549" s="539"/>
      <c r="G549" s="45" t="s">
        <v>33</v>
      </c>
      <c r="H549" s="51">
        <v>0</v>
      </c>
      <c r="I549" s="55">
        <v>0.12239902080783352</v>
      </c>
      <c r="J549" s="51">
        <v>0</v>
      </c>
      <c r="K549" s="47"/>
    </row>
    <row r="550" spans="2:11" x14ac:dyDescent="0.3">
      <c r="B550" s="94" t="s">
        <v>1200</v>
      </c>
      <c r="C550" s="529" t="s">
        <v>1214</v>
      </c>
      <c r="D550" s="296"/>
      <c r="E550" s="34"/>
      <c r="F550" s="34"/>
      <c r="G550" s="37"/>
      <c r="H550" s="34"/>
      <c r="I550" s="73"/>
      <c r="J550" s="34"/>
      <c r="K550" s="34"/>
    </row>
    <row r="551" spans="2:11" x14ac:dyDescent="0.3">
      <c r="B551" s="94" t="s">
        <v>1200</v>
      </c>
      <c r="C551" s="34"/>
      <c r="D551" s="34"/>
      <c r="E551" s="34"/>
      <c r="F551" s="34"/>
      <c r="G551" s="34"/>
      <c r="H551" s="34"/>
      <c r="I551" s="34"/>
      <c r="J551" s="34"/>
      <c r="K551" s="34"/>
    </row>
    <row r="552" spans="2:11" x14ac:dyDescent="0.3">
      <c r="B552" s="94" t="s">
        <v>1200</v>
      </c>
      <c r="C552" s="84" t="s">
        <v>332</v>
      </c>
      <c r="D552" s="84" t="s">
        <v>949</v>
      </c>
      <c r="E552" s="34"/>
      <c r="F552" s="34"/>
      <c r="G552" s="34"/>
      <c r="H552" s="34"/>
      <c r="I552" s="34"/>
      <c r="J552" s="34"/>
      <c r="K552" s="34"/>
    </row>
    <row r="553" spans="2:11" x14ac:dyDescent="0.3">
      <c r="B553" s="94" t="s">
        <v>1200</v>
      </c>
      <c r="C553" s="545" t="s">
        <v>657</v>
      </c>
      <c r="D553" s="545"/>
      <c r="E553" s="545"/>
      <c r="F553" s="546"/>
      <c r="G553" s="35" t="s">
        <v>644</v>
      </c>
      <c r="H553" s="35">
        <v>2021</v>
      </c>
      <c r="I553" s="35">
        <v>2022</v>
      </c>
      <c r="J553" s="35">
        <v>2023</v>
      </c>
      <c r="K553" s="36" t="s">
        <v>656</v>
      </c>
    </row>
    <row r="554" spans="2:11" x14ac:dyDescent="0.3">
      <c r="B554" s="94" t="s">
        <v>1200</v>
      </c>
      <c r="C554" s="565" t="s">
        <v>956</v>
      </c>
      <c r="D554" s="565"/>
      <c r="E554" s="565"/>
      <c r="F554" s="566"/>
      <c r="G554" s="40" t="s">
        <v>676</v>
      </c>
      <c r="H554" s="64" t="s">
        <v>182</v>
      </c>
      <c r="I554" s="61" t="s">
        <v>217</v>
      </c>
      <c r="J554" s="49">
        <v>10</v>
      </c>
      <c r="K554" s="42"/>
    </row>
    <row r="555" spans="2:11" x14ac:dyDescent="0.3">
      <c r="B555" s="94" t="s">
        <v>1200</v>
      </c>
      <c r="C555" s="542" t="s">
        <v>954</v>
      </c>
      <c r="D555" s="555"/>
      <c r="E555" s="559" t="s">
        <v>957</v>
      </c>
      <c r="F555" s="536"/>
      <c r="G555" s="40" t="s">
        <v>709</v>
      </c>
      <c r="H555" s="61" t="s">
        <v>217</v>
      </c>
      <c r="I555" s="61" t="s">
        <v>217</v>
      </c>
      <c r="J555" s="49">
        <v>53</v>
      </c>
      <c r="K555" s="42"/>
    </row>
    <row r="556" spans="2:11" x14ac:dyDescent="0.3">
      <c r="B556" s="94" t="s">
        <v>1200</v>
      </c>
      <c r="C556" s="563"/>
      <c r="D556" s="564"/>
      <c r="E556" s="559" t="s">
        <v>958</v>
      </c>
      <c r="F556" s="536"/>
      <c r="G556" s="40" t="s">
        <v>709</v>
      </c>
      <c r="H556" s="61" t="s">
        <v>217</v>
      </c>
      <c r="I556" s="61" t="s">
        <v>217</v>
      </c>
      <c r="J556" s="49">
        <v>755</v>
      </c>
      <c r="K556" s="42"/>
    </row>
    <row r="557" spans="2:11" x14ac:dyDescent="0.3">
      <c r="B557" s="94" t="s">
        <v>1200</v>
      </c>
      <c r="C557" s="542" t="s">
        <v>955</v>
      </c>
      <c r="D557" s="555"/>
      <c r="E557" s="559" t="s">
        <v>957</v>
      </c>
      <c r="F557" s="536"/>
      <c r="G557" s="40" t="s">
        <v>709</v>
      </c>
      <c r="H557" s="61" t="s">
        <v>217</v>
      </c>
      <c r="I557" s="61" t="s">
        <v>217</v>
      </c>
      <c r="J557" s="49">
        <v>14</v>
      </c>
      <c r="K557" s="42"/>
    </row>
    <row r="558" spans="2:11" x14ac:dyDescent="0.3">
      <c r="B558" s="94" t="s">
        <v>1200</v>
      </c>
      <c r="C558" s="543"/>
      <c r="D558" s="558"/>
      <c r="E558" s="561" t="s">
        <v>958</v>
      </c>
      <c r="F558" s="539"/>
      <c r="G558" s="45" t="s">
        <v>709</v>
      </c>
      <c r="H558" s="63" t="s">
        <v>217</v>
      </c>
      <c r="I558" s="63" t="s">
        <v>217</v>
      </c>
      <c r="J558" s="51">
        <v>299</v>
      </c>
      <c r="K558" s="47"/>
    </row>
    <row r="559" spans="2:11" x14ac:dyDescent="0.3">
      <c r="B559" s="94" t="s">
        <v>1200</v>
      </c>
      <c r="C559" s="34"/>
      <c r="D559" s="34"/>
      <c r="E559" s="34"/>
      <c r="F559" s="34"/>
      <c r="G559" s="34"/>
      <c r="H559" s="34"/>
      <c r="I559" s="34"/>
      <c r="J559" s="34"/>
      <c r="K559" s="34"/>
    </row>
    <row r="560" spans="2:11" x14ac:dyDescent="0.3">
      <c r="B560" s="94" t="s">
        <v>1200</v>
      </c>
      <c r="C560" s="84" t="s">
        <v>334</v>
      </c>
      <c r="D560" s="84" t="s">
        <v>953</v>
      </c>
      <c r="E560" s="34"/>
      <c r="F560" s="34"/>
      <c r="G560" s="34"/>
      <c r="H560" s="34"/>
      <c r="I560" s="34"/>
      <c r="J560" s="34"/>
      <c r="K560" s="34"/>
    </row>
    <row r="561" spans="2:11" x14ac:dyDescent="0.3">
      <c r="B561" s="94" t="s">
        <v>1200</v>
      </c>
      <c r="C561" s="545" t="s">
        <v>657</v>
      </c>
      <c r="D561" s="545"/>
      <c r="E561" s="545"/>
      <c r="F561" s="546"/>
      <c r="G561" s="35" t="s">
        <v>644</v>
      </c>
      <c r="H561" s="35">
        <v>2021</v>
      </c>
      <c r="I561" s="35">
        <v>2022</v>
      </c>
      <c r="J561" s="35">
        <v>2023</v>
      </c>
      <c r="K561" s="36" t="s">
        <v>656</v>
      </c>
    </row>
    <row r="562" spans="2:11" x14ac:dyDescent="0.3">
      <c r="B562" s="94" t="s">
        <v>1200</v>
      </c>
      <c r="C562" s="536" t="s">
        <v>959</v>
      </c>
      <c r="D562" s="536"/>
      <c r="E562" s="562"/>
      <c r="F562" s="562"/>
      <c r="G562" s="40" t="s">
        <v>676</v>
      </c>
      <c r="H562" s="177" t="s">
        <v>182</v>
      </c>
      <c r="I562" s="114">
        <v>1</v>
      </c>
      <c r="J562" s="114">
        <v>2</v>
      </c>
      <c r="K562" s="42" t="s">
        <v>950</v>
      </c>
    </row>
    <row r="563" spans="2:11" x14ac:dyDescent="0.3">
      <c r="B563" s="94" t="s">
        <v>1200</v>
      </c>
      <c r="C563" s="536" t="s">
        <v>960</v>
      </c>
      <c r="D563" s="536"/>
      <c r="E563" s="562"/>
      <c r="F563" s="562"/>
      <c r="G563" s="40" t="s">
        <v>676</v>
      </c>
      <c r="H563" s="178" t="s">
        <v>217</v>
      </c>
      <c r="I563" s="114">
        <v>0</v>
      </c>
      <c r="J563" s="114">
        <v>0</v>
      </c>
      <c r="K563" s="42"/>
    </row>
    <row r="564" spans="2:11" x14ac:dyDescent="0.3">
      <c r="B564" s="94" t="s">
        <v>1200</v>
      </c>
      <c r="C564" s="536" t="s">
        <v>961</v>
      </c>
      <c r="D564" s="536"/>
      <c r="E564" s="562"/>
      <c r="F564" s="562"/>
      <c r="G564" s="40" t="s">
        <v>676</v>
      </c>
      <c r="H564" s="178" t="s">
        <v>217</v>
      </c>
      <c r="I564" s="114">
        <v>0</v>
      </c>
      <c r="J564" s="114">
        <v>0</v>
      </c>
      <c r="K564" s="42"/>
    </row>
    <row r="565" spans="2:11" x14ac:dyDescent="0.3">
      <c r="B565" s="94" t="s">
        <v>1200</v>
      </c>
      <c r="C565" s="539" t="s">
        <v>962</v>
      </c>
      <c r="D565" s="539"/>
      <c r="E565" s="540"/>
      <c r="F565" s="540"/>
      <c r="G565" s="45" t="s">
        <v>676</v>
      </c>
      <c r="H565" s="179" t="s">
        <v>217</v>
      </c>
      <c r="I565" s="83">
        <v>0</v>
      </c>
      <c r="J565" s="83">
        <v>0</v>
      </c>
      <c r="K565" s="47"/>
    </row>
    <row r="566" spans="2:11" x14ac:dyDescent="0.3">
      <c r="B566" s="94" t="s">
        <v>1200</v>
      </c>
      <c r="C566" s="34"/>
      <c r="D566" s="34"/>
      <c r="E566" s="34"/>
      <c r="F566" s="34"/>
      <c r="G566" s="37"/>
      <c r="H566" s="34"/>
      <c r="I566" s="34"/>
      <c r="J566" s="34"/>
      <c r="K566" s="34"/>
    </row>
    <row r="567" spans="2:11" x14ac:dyDescent="0.3">
      <c r="B567" s="94" t="s">
        <v>1200</v>
      </c>
      <c r="C567" s="84" t="s">
        <v>335</v>
      </c>
      <c r="D567" s="84" t="s">
        <v>707</v>
      </c>
      <c r="E567" s="34"/>
      <c r="F567" s="34"/>
      <c r="G567" s="37"/>
      <c r="H567" s="34"/>
      <c r="I567" s="34"/>
      <c r="J567" s="34"/>
      <c r="K567" s="34"/>
    </row>
    <row r="568" spans="2:11" x14ac:dyDescent="0.3">
      <c r="B568" s="94" t="s">
        <v>1200</v>
      </c>
      <c r="C568" s="545" t="s">
        <v>657</v>
      </c>
      <c r="D568" s="545"/>
      <c r="E568" s="545"/>
      <c r="F568" s="546"/>
      <c r="G568" s="35" t="s">
        <v>644</v>
      </c>
      <c r="H568" s="35">
        <v>2021</v>
      </c>
      <c r="I568" s="35">
        <v>2022</v>
      </c>
      <c r="J568" s="35">
        <v>2023</v>
      </c>
      <c r="K568" s="36" t="s">
        <v>656</v>
      </c>
    </row>
    <row r="569" spans="2:11" x14ac:dyDescent="0.3">
      <c r="B569" s="94" t="s">
        <v>1200</v>
      </c>
      <c r="C569" s="537" t="s">
        <v>951</v>
      </c>
      <c r="D569" s="537"/>
      <c r="E569" s="537"/>
      <c r="F569" s="538"/>
      <c r="G569" s="40" t="s">
        <v>676</v>
      </c>
      <c r="H569" s="41">
        <v>1041</v>
      </c>
      <c r="I569" s="41">
        <v>1048</v>
      </c>
      <c r="J569" s="41">
        <v>1053</v>
      </c>
      <c r="K569" s="42"/>
    </row>
    <row r="570" spans="2:11" x14ac:dyDescent="0.3">
      <c r="B570" s="94" t="s">
        <v>1200</v>
      </c>
      <c r="C570" s="541" t="s">
        <v>952</v>
      </c>
      <c r="D570" s="541"/>
      <c r="E570" s="541"/>
      <c r="F570" s="539"/>
      <c r="G570" s="45" t="s">
        <v>676</v>
      </c>
      <c r="H570" s="46">
        <v>154</v>
      </c>
      <c r="I570" s="46">
        <v>146</v>
      </c>
      <c r="J570" s="46">
        <v>175</v>
      </c>
      <c r="K570" s="47"/>
    </row>
    <row r="571" spans="2:11" x14ac:dyDescent="0.3">
      <c r="B571" s="94" t="s">
        <v>1200</v>
      </c>
      <c r="C571" s="34"/>
      <c r="D571" s="34"/>
      <c r="E571" s="34"/>
      <c r="F571" s="34"/>
      <c r="G571" s="37"/>
      <c r="H571" s="34"/>
      <c r="I571" s="34"/>
      <c r="J571" s="34"/>
      <c r="K571" s="34"/>
    </row>
    <row r="572" spans="2:11" x14ac:dyDescent="0.3">
      <c r="B572" s="94" t="s">
        <v>1200</v>
      </c>
      <c r="C572" s="84" t="s">
        <v>337</v>
      </c>
      <c r="D572" s="84" t="s">
        <v>967</v>
      </c>
      <c r="E572" s="34"/>
      <c r="F572" s="34"/>
      <c r="G572" s="37"/>
      <c r="H572" s="34"/>
      <c r="I572" s="34"/>
      <c r="J572" s="34"/>
      <c r="K572" s="34"/>
    </row>
    <row r="573" spans="2:11" x14ac:dyDescent="0.3">
      <c r="B573" s="94" t="s">
        <v>1200</v>
      </c>
      <c r="C573" s="545" t="s">
        <v>657</v>
      </c>
      <c r="D573" s="545"/>
      <c r="E573" s="545"/>
      <c r="F573" s="546"/>
      <c r="G573" s="35" t="s">
        <v>644</v>
      </c>
      <c r="H573" s="35">
        <v>2021</v>
      </c>
      <c r="I573" s="35">
        <v>2022</v>
      </c>
      <c r="J573" s="35">
        <v>2023</v>
      </c>
      <c r="K573" s="36" t="s">
        <v>656</v>
      </c>
    </row>
    <row r="574" spans="2:11" x14ac:dyDescent="0.3">
      <c r="B574" s="94" t="s">
        <v>1200</v>
      </c>
      <c r="C574" s="560" t="s">
        <v>966</v>
      </c>
      <c r="D574" s="560"/>
      <c r="E574" s="560"/>
      <c r="F574" s="534"/>
      <c r="G574" s="40" t="s">
        <v>33</v>
      </c>
      <c r="H574" s="111">
        <v>66</v>
      </c>
      <c r="I574" s="111">
        <v>65.599999999999994</v>
      </c>
      <c r="J574" s="111">
        <v>69.325735992402656</v>
      </c>
      <c r="K574" s="42"/>
    </row>
    <row r="575" spans="2:11" x14ac:dyDescent="0.3">
      <c r="B575" s="94" t="s">
        <v>1200</v>
      </c>
      <c r="C575" s="547" t="s">
        <v>968</v>
      </c>
      <c r="D575" s="548"/>
      <c r="E575" s="533" t="s">
        <v>970</v>
      </c>
      <c r="F575" s="534"/>
      <c r="G575" s="40" t="s">
        <v>676</v>
      </c>
      <c r="H575" s="61" t="s">
        <v>217</v>
      </c>
      <c r="I575" s="61" t="s">
        <v>217</v>
      </c>
      <c r="J575" s="61">
        <v>341</v>
      </c>
      <c r="K575" s="42"/>
    </row>
    <row r="576" spans="2:11" x14ac:dyDescent="0.3">
      <c r="B576" s="94" t="s">
        <v>1200</v>
      </c>
      <c r="C576" s="549"/>
      <c r="D576" s="550"/>
      <c r="E576" s="533" t="s">
        <v>971</v>
      </c>
      <c r="F576" s="534"/>
      <c r="G576" s="40" t="s">
        <v>676</v>
      </c>
      <c r="H576" s="49">
        <v>12</v>
      </c>
      <c r="I576" s="49">
        <v>226</v>
      </c>
      <c r="J576" s="49">
        <v>110</v>
      </c>
      <c r="K576" s="42"/>
    </row>
    <row r="577" spans="2:11" x14ac:dyDescent="0.3">
      <c r="B577" s="94" t="s">
        <v>1200</v>
      </c>
      <c r="C577" s="547" t="s">
        <v>969</v>
      </c>
      <c r="D577" s="548"/>
      <c r="E577" s="533" t="s">
        <v>972</v>
      </c>
      <c r="F577" s="534"/>
      <c r="G577" s="40" t="s">
        <v>676</v>
      </c>
      <c r="H577" s="49">
        <v>0</v>
      </c>
      <c r="I577" s="49">
        <v>0</v>
      </c>
      <c r="J577" s="49">
        <v>0</v>
      </c>
      <c r="K577" s="42"/>
    </row>
    <row r="578" spans="2:11" x14ac:dyDescent="0.3">
      <c r="B578" s="94" t="s">
        <v>1200</v>
      </c>
      <c r="C578" s="551"/>
      <c r="D578" s="552"/>
      <c r="E578" s="553" t="s">
        <v>973</v>
      </c>
      <c r="F578" s="554"/>
      <c r="G578" s="45" t="s">
        <v>676</v>
      </c>
      <c r="H578" s="63">
        <v>0</v>
      </c>
      <c r="I578" s="63">
        <v>0</v>
      </c>
      <c r="J578" s="63">
        <v>0</v>
      </c>
      <c r="K578" s="47"/>
    </row>
    <row r="579" spans="2:11" x14ac:dyDescent="0.3">
      <c r="B579" s="94" t="s">
        <v>1200</v>
      </c>
      <c r="C579" s="34"/>
      <c r="D579" s="34"/>
      <c r="E579" s="34"/>
      <c r="F579" s="34"/>
      <c r="G579" s="37"/>
      <c r="H579" s="34"/>
      <c r="I579" s="34"/>
      <c r="J579" s="34"/>
      <c r="K579" s="34"/>
    </row>
    <row r="580" spans="2:11" x14ac:dyDescent="0.3">
      <c r="B580" s="94" t="s">
        <v>1200</v>
      </c>
      <c r="C580" s="84" t="s">
        <v>339</v>
      </c>
      <c r="D580" s="84" t="s">
        <v>963</v>
      </c>
      <c r="E580" s="34"/>
      <c r="F580" s="34"/>
      <c r="G580" s="37"/>
      <c r="H580" s="34"/>
      <c r="I580" s="34"/>
      <c r="J580" s="34"/>
      <c r="K580" s="34"/>
    </row>
    <row r="581" spans="2:11" x14ac:dyDescent="0.3">
      <c r="B581" s="94" t="s">
        <v>1200</v>
      </c>
      <c r="C581" s="545" t="s">
        <v>657</v>
      </c>
      <c r="D581" s="545"/>
      <c r="E581" s="545"/>
      <c r="F581" s="546"/>
      <c r="G581" s="35" t="s">
        <v>644</v>
      </c>
      <c r="H581" s="35">
        <v>2021</v>
      </c>
      <c r="I581" s="35">
        <v>2022</v>
      </c>
      <c r="J581" s="35">
        <v>2023</v>
      </c>
      <c r="K581" s="36" t="s">
        <v>656</v>
      </c>
    </row>
    <row r="582" spans="2:11" x14ac:dyDescent="0.3">
      <c r="B582" s="94" t="s">
        <v>1200</v>
      </c>
      <c r="C582" s="535" t="s">
        <v>965</v>
      </c>
      <c r="D582" s="535"/>
      <c r="E582" s="535"/>
      <c r="F582" s="536"/>
      <c r="G582" s="40" t="s">
        <v>676</v>
      </c>
      <c r="H582" s="49">
        <v>20</v>
      </c>
      <c r="I582" s="49">
        <v>36</v>
      </c>
      <c r="J582" s="49">
        <v>49</v>
      </c>
      <c r="K582" s="42"/>
    </row>
    <row r="583" spans="2:11" x14ac:dyDescent="0.3">
      <c r="B583" s="94" t="s">
        <v>1200</v>
      </c>
      <c r="C583" s="541" t="s">
        <v>964</v>
      </c>
      <c r="D583" s="541"/>
      <c r="E583" s="541"/>
      <c r="F583" s="539"/>
      <c r="G583" s="45" t="s">
        <v>676</v>
      </c>
      <c r="H583" s="51">
        <v>141</v>
      </c>
      <c r="I583" s="51">
        <v>107</v>
      </c>
      <c r="J583" s="51">
        <v>102</v>
      </c>
      <c r="K583" s="47"/>
    </row>
    <row r="584" spans="2:11" x14ac:dyDescent="0.3">
      <c r="B584" s="94" t="s">
        <v>1200</v>
      </c>
      <c r="C584" s="34"/>
      <c r="D584" s="34"/>
      <c r="E584" s="34"/>
      <c r="F584" s="34"/>
      <c r="G584" s="37"/>
      <c r="H584" s="34"/>
      <c r="I584" s="34"/>
      <c r="J584" s="34"/>
      <c r="K584" s="34"/>
    </row>
    <row r="585" spans="2:11" x14ac:dyDescent="0.3">
      <c r="B585" s="94" t="s">
        <v>1200</v>
      </c>
      <c r="C585" s="84" t="s">
        <v>341</v>
      </c>
      <c r="D585" s="84" t="s">
        <v>976</v>
      </c>
      <c r="E585" s="34"/>
      <c r="F585" s="34"/>
      <c r="G585" s="37"/>
      <c r="H585" s="34"/>
      <c r="I585" s="34"/>
      <c r="J585" s="34"/>
      <c r="K585" s="34"/>
    </row>
    <row r="586" spans="2:11" x14ac:dyDescent="0.3">
      <c r="B586" s="94" t="s">
        <v>1200</v>
      </c>
      <c r="C586" s="545" t="s">
        <v>657</v>
      </c>
      <c r="D586" s="545"/>
      <c r="E586" s="545"/>
      <c r="F586" s="546"/>
      <c r="G586" s="35" t="s">
        <v>644</v>
      </c>
      <c r="H586" s="35">
        <v>2021</v>
      </c>
      <c r="I586" s="35">
        <v>2022</v>
      </c>
      <c r="J586" s="35">
        <v>2023</v>
      </c>
      <c r="K586" s="36" t="s">
        <v>656</v>
      </c>
    </row>
    <row r="587" spans="2:11" x14ac:dyDescent="0.3">
      <c r="B587" s="94" t="s">
        <v>1200</v>
      </c>
      <c r="C587" s="535" t="s">
        <v>977</v>
      </c>
      <c r="D587" s="535"/>
      <c r="E587" s="535"/>
      <c r="F587" s="536"/>
      <c r="G587" s="40" t="s">
        <v>675</v>
      </c>
      <c r="H587" s="170">
        <v>283</v>
      </c>
      <c r="I587" s="170">
        <v>295</v>
      </c>
      <c r="J587" s="170">
        <v>480</v>
      </c>
      <c r="K587" s="42"/>
    </row>
    <row r="588" spans="2:11" x14ac:dyDescent="0.3">
      <c r="B588" s="94" t="s">
        <v>1200</v>
      </c>
      <c r="C588" s="535" t="s">
        <v>978</v>
      </c>
      <c r="D588" s="535"/>
      <c r="E588" s="535"/>
      <c r="F588" s="536"/>
      <c r="G588" s="115" t="s">
        <v>974</v>
      </c>
      <c r="H588" s="181">
        <v>4702</v>
      </c>
      <c r="I588" s="181">
        <v>5830</v>
      </c>
      <c r="J588" s="181">
        <v>7781</v>
      </c>
      <c r="K588" s="117"/>
    </row>
    <row r="589" spans="2:11" x14ac:dyDescent="0.3">
      <c r="B589" s="94" t="s">
        <v>1200</v>
      </c>
      <c r="C589" s="541" t="s">
        <v>979</v>
      </c>
      <c r="D589" s="541"/>
      <c r="E589" s="541"/>
      <c r="F589" s="539"/>
      <c r="G589" s="45" t="s">
        <v>975</v>
      </c>
      <c r="H589" s="190">
        <v>3.3561741613133478</v>
      </c>
      <c r="I589" s="190">
        <v>4.0123881624225737</v>
      </c>
      <c r="J589" s="190">
        <v>5.1427627230667552</v>
      </c>
      <c r="K589" s="176"/>
    </row>
    <row r="590" spans="2:11" x14ac:dyDescent="0.3">
      <c r="B590" s="94" t="s">
        <v>1200</v>
      </c>
    </row>
    <row r="591" spans="2:11" ht="15.75" customHeight="1" x14ac:dyDescent="0.3">
      <c r="B591" s="94"/>
    </row>
    <row r="592" spans="2:11" ht="15.75" hidden="1" customHeight="1" x14ac:dyDescent="0.3"/>
  </sheetData>
  <sheetProtection algorithmName="SHA-512" hashValue="am/QxSnPtOjC1Q4pB15GPguIukJQ8IuzGCGd9AL3x3M9OK4pkOFWYeuM+yiXCbG8IMH8lpGI7X9f0fesUqAZ4A==" saltValue="cu1BUwQYSiQ0HxBTSctUJw==" spinCount="100000" sheet="1" objects="1" scenarios="1"/>
  <autoFilter ref="B4:K591" xr:uid="{00000000-0001-0000-05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dataConsolidate/>
  <mergeCells count="462">
    <mergeCell ref="C588:F588"/>
    <mergeCell ref="C182:F182"/>
    <mergeCell ref="C191:F191"/>
    <mergeCell ref="C280:F280"/>
    <mergeCell ref="C171:F171"/>
    <mergeCell ref="C172:D176"/>
    <mergeCell ref="E172:F172"/>
    <mergeCell ref="E173:F173"/>
    <mergeCell ref="E174:F174"/>
    <mergeCell ref="E175:F175"/>
    <mergeCell ref="E176:F176"/>
    <mergeCell ref="C177:D181"/>
    <mergeCell ref="E177:F177"/>
    <mergeCell ref="E178:F178"/>
    <mergeCell ref="E179:F179"/>
    <mergeCell ref="E180:F180"/>
    <mergeCell ref="E181:F181"/>
    <mergeCell ref="C279:F279"/>
    <mergeCell ref="C276:F276"/>
    <mergeCell ref="E270:F270"/>
    <mergeCell ref="C271:D275"/>
    <mergeCell ref="E256:F256"/>
    <mergeCell ref="E274:F274"/>
    <mergeCell ref="C229:D233"/>
    <mergeCell ref="C113:F113"/>
    <mergeCell ref="C223:F223"/>
    <mergeCell ref="C224:D228"/>
    <mergeCell ref="E224:F224"/>
    <mergeCell ref="E225:F225"/>
    <mergeCell ref="E226:F226"/>
    <mergeCell ref="E227:F227"/>
    <mergeCell ref="E228:F228"/>
    <mergeCell ref="E216:F216"/>
    <mergeCell ref="E217:F217"/>
    <mergeCell ref="E218:F218"/>
    <mergeCell ref="E219:F219"/>
    <mergeCell ref="C220:F220"/>
    <mergeCell ref="C195:F195"/>
    <mergeCell ref="C196:D200"/>
    <mergeCell ref="E196:F196"/>
    <mergeCell ref="C185:F185"/>
    <mergeCell ref="C186:D190"/>
    <mergeCell ref="E186:F186"/>
    <mergeCell ref="E187:F187"/>
    <mergeCell ref="E188:F188"/>
    <mergeCell ref="E189:F189"/>
    <mergeCell ref="E190:F190"/>
    <mergeCell ref="C192:F192"/>
    <mergeCell ref="C257:D261"/>
    <mergeCell ref="E257:F257"/>
    <mergeCell ref="E258:F258"/>
    <mergeCell ref="E259:F259"/>
    <mergeCell ref="E260:F260"/>
    <mergeCell ref="E261:F261"/>
    <mergeCell ref="E275:F275"/>
    <mergeCell ref="E243:F243"/>
    <mergeCell ref="E244:F244"/>
    <mergeCell ref="E245:F245"/>
    <mergeCell ref="E246:F246"/>
    <mergeCell ref="E247:F247"/>
    <mergeCell ref="E266:F266"/>
    <mergeCell ref="E267:F267"/>
    <mergeCell ref="E268:F268"/>
    <mergeCell ref="E269:F269"/>
    <mergeCell ref="C262:F262"/>
    <mergeCell ref="C266:D270"/>
    <mergeCell ref="E271:F271"/>
    <mergeCell ref="C265:F265"/>
    <mergeCell ref="E272:F272"/>
    <mergeCell ref="E273:F273"/>
    <mergeCell ref="C248:F248"/>
    <mergeCell ref="C251:F251"/>
    <mergeCell ref="C252:D256"/>
    <mergeCell ref="E252:F252"/>
    <mergeCell ref="E253:F253"/>
    <mergeCell ref="E254:F254"/>
    <mergeCell ref="E255:F255"/>
    <mergeCell ref="C243:D247"/>
    <mergeCell ref="E197:F197"/>
    <mergeCell ref="E198:F198"/>
    <mergeCell ref="E199:F199"/>
    <mergeCell ref="E200:F200"/>
    <mergeCell ref="E229:F229"/>
    <mergeCell ref="E230:F230"/>
    <mergeCell ref="E231:F231"/>
    <mergeCell ref="E232:F232"/>
    <mergeCell ref="E233:F233"/>
    <mergeCell ref="C238:D242"/>
    <mergeCell ref="E238:F238"/>
    <mergeCell ref="E239:F239"/>
    <mergeCell ref="E240:F240"/>
    <mergeCell ref="E241:F241"/>
    <mergeCell ref="E242:F242"/>
    <mergeCell ref="C234:F234"/>
    <mergeCell ref="C237:F237"/>
    <mergeCell ref="E95:F95"/>
    <mergeCell ref="E96:F96"/>
    <mergeCell ref="C95:D97"/>
    <mergeCell ref="C146:F146"/>
    <mergeCell ref="C145:F145"/>
    <mergeCell ref="C149:F149"/>
    <mergeCell ref="C107:F107"/>
    <mergeCell ref="C108:F108"/>
    <mergeCell ref="C100:F100"/>
    <mergeCell ref="C101:F101"/>
    <mergeCell ref="C102:F102"/>
    <mergeCell ref="C103:F103"/>
    <mergeCell ref="C106:F106"/>
    <mergeCell ref="C124:F124"/>
    <mergeCell ref="C127:F127"/>
    <mergeCell ref="C131:F131"/>
    <mergeCell ref="C133:D144"/>
    <mergeCell ref="E133:F133"/>
    <mergeCell ref="E134:E140"/>
    <mergeCell ref="E141:E144"/>
    <mergeCell ref="C128:F128"/>
    <mergeCell ref="C132:F132"/>
    <mergeCell ref="C111:F111"/>
    <mergeCell ref="C112:F112"/>
    <mergeCell ref="E55:F55"/>
    <mergeCell ref="C49:F49"/>
    <mergeCell ref="C50:F50"/>
    <mergeCell ref="C86:F86"/>
    <mergeCell ref="C87:F87"/>
    <mergeCell ref="C88:F88"/>
    <mergeCell ref="C89:F89"/>
    <mergeCell ref="C93:F93"/>
    <mergeCell ref="C94:F94"/>
    <mergeCell ref="C85:F85"/>
    <mergeCell ref="C17:F17"/>
    <mergeCell ref="C18:F18"/>
    <mergeCell ref="C19:F19"/>
    <mergeCell ref="C20:F20"/>
    <mergeCell ref="C82:F82"/>
    <mergeCell ref="G82:J82"/>
    <mergeCell ref="E38:F38"/>
    <mergeCell ref="E39:F39"/>
    <mergeCell ref="E40:F40"/>
    <mergeCell ref="G79:J79"/>
    <mergeCell ref="G80:J80"/>
    <mergeCell ref="G81:J81"/>
    <mergeCell ref="C78:F78"/>
    <mergeCell ref="C79:F79"/>
    <mergeCell ref="C80:F80"/>
    <mergeCell ref="C81:F81"/>
    <mergeCell ref="C77:F77"/>
    <mergeCell ref="G77:J77"/>
    <mergeCell ref="G78:J78"/>
    <mergeCell ref="E74:F74"/>
    <mergeCell ref="C72:D72"/>
    <mergeCell ref="C73:D74"/>
    <mergeCell ref="G74:H74"/>
    <mergeCell ref="I72:J72"/>
    <mergeCell ref="C35:F35"/>
    <mergeCell ref="C43:F43"/>
    <mergeCell ref="C36:F36"/>
    <mergeCell ref="C9:F9"/>
    <mergeCell ref="C13:F13"/>
    <mergeCell ref="C14:F14"/>
    <mergeCell ref="I73:J73"/>
    <mergeCell ref="I74:J74"/>
    <mergeCell ref="G71:H71"/>
    <mergeCell ref="I71:J71"/>
    <mergeCell ref="G72:H72"/>
    <mergeCell ref="G73:H73"/>
    <mergeCell ref="C64:F64"/>
    <mergeCell ref="C58:F58"/>
    <mergeCell ref="C59:F59"/>
    <mergeCell ref="E65:F65"/>
    <mergeCell ref="E66:F66"/>
    <mergeCell ref="E67:F67"/>
    <mergeCell ref="C71:F71"/>
    <mergeCell ref="E72:F72"/>
    <mergeCell ref="E73:F73"/>
    <mergeCell ref="E51:F51"/>
    <mergeCell ref="E52:F52"/>
    <mergeCell ref="E53:F53"/>
    <mergeCell ref="E29:F29"/>
    <mergeCell ref="E30:F30"/>
    <mergeCell ref="E31:F31"/>
    <mergeCell ref="E32:F32"/>
    <mergeCell ref="B2:K2"/>
    <mergeCell ref="C120:F120"/>
    <mergeCell ref="C121:D123"/>
    <mergeCell ref="B4:K4"/>
    <mergeCell ref="B5:D5"/>
    <mergeCell ref="C68:F68"/>
    <mergeCell ref="C25:D27"/>
    <mergeCell ref="C28:D30"/>
    <mergeCell ref="C31:D31"/>
    <mergeCell ref="C32:D32"/>
    <mergeCell ref="C38:D40"/>
    <mergeCell ref="C51:D52"/>
    <mergeCell ref="C53:D53"/>
    <mergeCell ref="C54:D55"/>
    <mergeCell ref="C65:D67"/>
    <mergeCell ref="C44:F44"/>
    <mergeCell ref="C45:F45"/>
    <mergeCell ref="C46:F46"/>
    <mergeCell ref="E54:F54"/>
    <mergeCell ref="C24:F24"/>
    <mergeCell ref="C10:F10"/>
    <mergeCell ref="C11:F11"/>
    <mergeCell ref="C12:F12"/>
    <mergeCell ref="E162:F162"/>
    <mergeCell ref="E163:F163"/>
    <mergeCell ref="E164:F164"/>
    <mergeCell ref="E165:F165"/>
    <mergeCell ref="C155:D157"/>
    <mergeCell ref="E155:F155"/>
    <mergeCell ref="E156:F156"/>
    <mergeCell ref="E157:F157"/>
    <mergeCell ref="C160:F160"/>
    <mergeCell ref="C150:D154"/>
    <mergeCell ref="E150:F150"/>
    <mergeCell ref="E151:E153"/>
    <mergeCell ref="E154:F154"/>
    <mergeCell ref="C161:D165"/>
    <mergeCell ref="E161:F161"/>
    <mergeCell ref="C21:F21"/>
    <mergeCell ref="C37:F37"/>
    <mergeCell ref="E25:F25"/>
    <mergeCell ref="E26:F26"/>
    <mergeCell ref="E27:F27"/>
    <mergeCell ref="E28:F28"/>
    <mergeCell ref="C281:F281"/>
    <mergeCell ref="C282:F282"/>
    <mergeCell ref="C285:F285"/>
    <mergeCell ref="C286:F286"/>
    <mergeCell ref="C287:F287"/>
    <mergeCell ref="C166:F166"/>
    <mergeCell ref="C167:F167"/>
    <mergeCell ref="C168:F168"/>
    <mergeCell ref="C206:F206"/>
    <mergeCell ref="C209:F209"/>
    <mergeCell ref="C210:D214"/>
    <mergeCell ref="E210:F210"/>
    <mergeCell ref="E211:F211"/>
    <mergeCell ref="E212:F212"/>
    <mergeCell ref="E213:F213"/>
    <mergeCell ref="E214:F214"/>
    <mergeCell ref="C215:D219"/>
    <mergeCell ref="E215:F215"/>
    <mergeCell ref="C201:D205"/>
    <mergeCell ref="E201:F201"/>
    <mergeCell ref="E202:F202"/>
    <mergeCell ref="E203:F203"/>
    <mergeCell ref="E204:F204"/>
    <mergeCell ref="E205:F205"/>
    <mergeCell ref="C295:F295"/>
    <mergeCell ref="C298:F298"/>
    <mergeCell ref="C299:F299"/>
    <mergeCell ref="C300:F300"/>
    <mergeCell ref="C301:F301"/>
    <mergeCell ref="C290:F290"/>
    <mergeCell ref="C291:F291"/>
    <mergeCell ref="C292:F292"/>
    <mergeCell ref="C293:F293"/>
    <mergeCell ref="C294:F294"/>
    <mergeCell ref="C309:F309"/>
    <mergeCell ref="C310:F310"/>
    <mergeCell ref="C311:F311"/>
    <mergeCell ref="C312:D313"/>
    <mergeCell ref="C316:F316"/>
    <mergeCell ref="C302:F302"/>
    <mergeCell ref="C303:F303"/>
    <mergeCell ref="C304:F304"/>
    <mergeCell ref="C307:F307"/>
    <mergeCell ref="C308:F308"/>
    <mergeCell ref="C324:D330"/>
    <mergeCell ref="E324:F324"/>
    <mergeCell ref="E325:F325"/>
    <mergeCell ref="E326:F326"/>
    <mergeCell ref="E327:E330"/>
    <mergeCell ref="C317:D323"/>
    <mergeCell ref="E317:F317"/>
    <mergeCell ref="E318:F318"/>
    <mergeCell ref="E319:F319"/>
    <mergeCell ref="E320:E323"/>
    <mergeCell ref="C340:F340"/>
    <mergeCell ref="C341:F341"/>
    <mergeCell ref="C342:F342"/>
    <mergeCell ref="C345:F345"/>
    <mergeCell ref="C331:D337"/>
    <mergeCell ref="E331:F331"/>
    <mergeCell ref="E332:F332"/>
    <mergeCell ref="E333:F333"/>
    <mergeCell ref="E334:E337"/>
    <mergeCell ref="C357:F357"/>
    <mergeCell ref="C360:F360"/>
    <mergeCell ref="C361:F361"/>
    <mergeCell ref="C362:F362"/>
    <mergeCell ref="C363:F363"/>
    <mergeCell ref="C346:F346"/>
    <mergeCell ref="C349:F349"/>
    <mergeCell ref="C350:D352"/>
    <mergeCell ref="C355:F355"/>
    <mergeCell ref="C356:F356"/>
    <mergeCell ref="C376:F376"/>
    <mergeCell ref="C378:D379"/>
    <mergeCell ref="C380:D388"/>
    <mergeCell ref="E380:E382"/>
    <mergeCell ref="E383:E385"/>
    <mergeCell ref="E386:E388"/>
    <mergeCell ref="C364:F364"/>
    <mergeCell ref="C365:F365"/>
    <mergeCell ref="C368:F368"/>
    <mergeCell ref="C369:F369"/>
    <mergeCell ref="C401:D412"/>
    <mergeCell ref="E401:E402"/>
    <mergeCell ref="E403:E404"/>
    <mergeCell ref="E405:E406"/>
    <mergeCell ref="E407:E408"/>
    <mergeCell ref="E409:E410"/>
    <mergeCell ref="E411:E412"/>
    <mergeCell ref="C389:D397"/>
    <mergeCell ref="E389:E391"/>
    <mergeCell ref="E392:E394"/>
    <mergeCell ref="E395:E397"/>
    <mergeCell ref="C400:F400"/>
    <mergeCell ref="C419:F419"/>
    <mergeCell ref="C420:D425"/>
    <mergeCell ref="E420:F420"/>
    <mergeCell ref="E421:E422"/>
    <mergeCell ref="E423:E425"/>
    <mergeCell ref="C413:D415"/>
    <mergeCell ref="E413:F413"/>
    <mergeCell ref="E414:F414"/>
    <mergeCell ref="E415:F415"/>
    <mergeCell ref="C418:F418"/>
    <mergeCell ref="C433:F433"/>
    <mergeCell ref="C436:F436"/>
    <mergeCell ref="C437:F437"/>
    <mergeCell ref="C438:F438"/>
    <mergeCell ref="C441:F441"/>
    <mergeCell ref="C426:D431"/>
    <mergeCell ref="E426:F426"/>
    <mergeCell ref="E427:E428"/>
    <mergeCell ref="E429:E431"/>
    <mergeCell ref="C432:F432"/>
    <mergeCell ref="C448:F448"/>
    <mergeCell ref="C449:F449"/>
    <mergeCell ref="C450:F450"/>
    <mergeCell ref="C451:F451"/>
    <mergeCell ref="C454:F454"/>
    <mergeCell ref="C442:F442"/>
    <mergeCell ref="C443:F443"/>
    <mergeCell ref="C444:F444"/>
    <mergeCell ref="C447:F447"/>
    <mergeCell ref="C462:D464"/>
    <mergeCell ref="C465:D468"/>
    <mergeCell ref="C471:F471"/>
    <mergeCell ref="C472:F472"/>
    <mergeCell ref="C473:F473"/>
    <mergeCell ref="C455:F455"/>
    <mergeCell ref="C458:F458"/>
    <mergeCell ref="C459:F459"/>
    <mergeCell ref="C460:F460"/>
    <mergeCell ref="C461:F461"/>
    <mergeCell ref="E466:F466"/>
    <mergeCell ref="E468:F468"/>
    <mergeCell ref="E462:F462"/>
    <mergeCell ref="E463:F463"/>
    <mergeCell ref="E464:F464"/>
    <mergeCell ref="E465:F465"/>
    <mergeCell ref="E467:F467"/>
    <mergeCell ref="C501:F501"/>
    <mergeCell ref="C502:F502"/>
    <mergeCell ref="C505:F505"/>
    <mergeCell ref="C506:D508"/>
    <mergeCell ref="E506:F506"/>
    <mergeCell ref="E507:F507"/>
    <mergeCell ref="E508:F508"/>
    <mergeCell ref="C474:F474"/>
    <mergeCell ref="C475:F475"/>
    <mergeCell ref="C478:F478"/>
    <mergeCell ref="C482:D484"/>
    <mergeCell ref="E482:F482"/>
    <mergeCell ref="E483:F483"/>
    <mergeCell ref="E484:F484"/>
    <mergeCell ref="C479:D481"/>
    <mergeCell ref="E479:F479"/>
    <mergeCell ref="E480:F480"/>
    <mergeCell ref="E481:F481"/>
    <mergeCell ref="E488:E491"/>
    <mergeCell ref="E485:E487"/>
    <mergeCell ref="C485:D491"/>
    <mergeCell ref="E492:E494"/>
    <mergeCell ref="E495:E498"/>
    <mergeCell ref="C492:D498"/>
    <mergeCell ref="C518:F518"/>
    <mergeCell ref="C521:F521"/>
    <mergeCell ref="C522:F522"/>
    <mergeCell ref="C523:F523"/>
    <mergeCell ref="C526:F526"/>
    <mergeCell ref="C517:F517"/>
    <mergeCell ref="C509:D511"/>
    <mergeCell ref="E509:F509"/>
    <mergeCell ref="E510:F510"/>
    <mergeCell ref="E511:F511"/>
    <mergeCell ref="C512:D514"/>
    <mergeCell ref="E512:F512"/>
    <mergeCell ref="E513:F513"/>
    <mergeCell ref="E514:F514"/>
    <mergeCell ref="E543:F543"/>
    <mergeCell ref="E546:F546"/>
    <mergeCell ref="C527:F527"/>
    <mergeCell ref="C528:F528"/>
    <mergeCell ref="C531:F531"/>
    <mergeCell ref="C532:D541"/>
    <mergeCell ref="E532:F532"/>
    <mergeCell ref="E534:F534"/>
    <mergeCell ref="E535:F535"/>
    <mergeCell ref="E537:F537"/>
    <mergeCell ref="E538:F538"/>
    <mergeCell ref="E539:F539"/>
    <mergeCell ref="E540:F540"/>
    <mergeCell ref="E533:F533"/>
    <mergeCell ref="E536:F536"/>
    <mergeCell ref="E544:F544"/>
    <mergeCell ref="E545:F545"/>
    <mergeCell ref="E547:F547"/>
    <mergeCell ref="C573:F573"/>
    <mergeCell ref="C574:F574"/>
    <mergeCell ref="E548:F548"/>
    <mergeCell ref="E549:F549"/>
    <mergeCell ref="C563:F563"/>
    <mergeCell ref="C564:F564"/>
    <mergeCell ref="C553:F553"/>
    <mergeCell ref="C555:D556"/>
    <mergeCell ref="E556:F556"/>
    <mergeCell ref="C557:D558"/>
    <mergeCell ref="E557:F557"/>
    <mergeCell ref="E558:F558"/>
    <mergeCell ref="C554:F554"/>
    <mergeCell ref="C561:F561"/>
    <mergeCell ref="C562:F562"/>
    <mergeCell ref="E555:F555"/>
    <mergeCell ref="E575:F575"/>
    <mergeCell ref="E576:F576"/>
    <mergeCell ref="C587:F587"/>
    <mergeCell ref="C569:F569"/>
    <mergeCell ref="C565:F565"/>
    <mergeCell ref="C589:F589"/>
    <mergeCell ref="C60:D61"/>
    <mergeCell ref="E60:F60"/>
    <mergeCell ref="E61:F61"/>
    <mergeCell ref="C377:F377"/>
    <mergeCell ref="E378:F378"/>
    <mergeCell ref="E379:F379"/>
    <mergeCell ref="C581:F581"/>
    <mergeCell ref="C582:F582"/>
    <mergeCell ref="C583:F583"/>
    <mergeCell ref="C586:F586"/>
    <mergeCell ref="C575:D576"/>
    <mergeCell ref="C577:D578"/>
    <mergeCell ref="E577:F577"/>
    <mergeCell ref="E578:F578"/>
    <mergeCell ref="C568:F568"/>
    <mergeCell ref="C570:F570"/>
    <mergeCell ref="C542:D549"/>
    <mergeCell ref="E542:F542"/>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2AAC3-DEBB-4D6A-88D2-24485013A482}">
  <sheetPr codeName="Sheet1">
    <tabColor theme="9" tint="0.39997558519241921"/>
  </sheetPr>
  <dimension ref="A1:L340"/>
  <sheetViews>
    <sheetView showGridLines="0" zoomScale="85" zoomScaleNormal="85" workbookViewId="0">
      <selection activeCell="B4" sqref="B4:K4"/>
    </sheetView>
  </sheetViews>
  <sheetFormatPr defaultColWidth="0" defaultRowHeight="16.5" zeroHeight="1" x14ac:dyDescent="0.3"/>
  <cols>
    <col min="1" max="1" width="5" customWidth="1"/>
    <col min="2" max="2" width="3.25" customWidth="1"/>
    <col min="3" max="3" width="4.875" customWidth="1"/>
    <col min="4" max="4" width="23.25" customWidth="1"/>
    <col min="5" max="5" width="29.25" customWidth="1"/>
    <col min="6" max="6" width="23.5" customWidth="1"/>
    <col min="7" max="7" width="22.625" style="1" bestFit="1" customWidth="1"/>
    <col min="8" max="10" width="14.5" customWidth="1"/>
    <col min="11" max="11" width="75.5" customWidth="1"/>
    <col min="12" max="12" width="5" customWidth="1"/>
    <col min="13" max="16384" width="9" hidden="1"/>
  </cols>
  <sheetData>
    <row r="1" spans="2:11" ht="17.25" thickBot="1" x14ac:dyDescent="0.35"/>
    <row r="2" spans="2:11" ht="27" customHeight="1" thickTop="1" thickBot="1" x14ac:dyDescent="0.35">
      <c r="B2" s="603" t="s">
        <v>980</v>
      </c>
      <c r="C2" s="603"/>
      <c r="D2" s="603"/>
      <c r="E2" s="603"/>
      <c r="F2" s="603"/>
      <c r="G2" s="603"/>
      <c r="H2" s="603"/>
      <c r="I2" s="603"/>
      <c r="J2" s="603"/>
      <c r="K2" s="603"/>
    </row>
    <row r="3" spans="2:11" ht="18" thickTop="1" x14ac:dyDescent="0.3">
      <c r="B3" s="90"/>
      <c r="C3" s="90"/>
      <c r="D3" s="90"/>
      <c r="E3" s="90"/>
      <c r="F3" s="90"/>
      <c r="G3" s="90"/>
      <c r="H3" s="90"/>
      <c r="I3" s="90"/>
      <c r="J3" s="90"/>
      <c r="K3" s="90"/>
    </row>
    <row r="4" spans="2:11" ht="17.25" customHeight="1" x14ac:dyDescent="0.3">
      <c r="B4" s="604" t="s">
        <v>1224</v>
      </c>
      <c r="C4" s="604"/>
      <c r="D4" s="604"/>
      <c r="E4" s="604"/>
      <c r="F4" s="604"/>
      <c r="G4" s="604"/>
      <c r="H4" s="604"/>
      <c r="I4" s="604"/>
      <c r="J4" s="604"/>
      <c r="K4" s="604"/>
    </row>
    <row r="5" spans="2:11" ht="17.25" customHeight="1" x14ac:dyDescent="0.3">
      <c r="B5" s="605" t="s">
        <v>1088</v>
      </c>
      <c r="C5" s="605"/>
      <c r="D5" s="605"/>
      <c r="G5"/>
    </row>
    <row r="6" spans="2:11" s="34" customFormat="1" x14ac:dyDescent="0.3">
      <c r="B6" s="93" t="s">
        <v>636</v>
      </c>
      <c r="C6" s="93"/>
      <c r="D6" s="93"/>
      <c r="E6" s="93"/>
      <c r="F6" s="93"/>
      <c r="G6" s="93"/>
      <c r="H6" s="93"/>
      <c r="I6" s="93"/>
      <c r="J6" s="93"/>
      <c r="K6" s="93"/>
    </row>
    <row r="7" spans="2:11" ht="17.25" x14ac:dyDescent="0.3">
      <c r="B7" s="91" t="s">
        <v>1088</v>
      </c>
      <c r="C7" s="28"/>
      <c r="D7" s="28"/>
      <c r="E7" s="29"/>
      <c r="F7" s="29"/>
      <c r="G7" s="30"/>
      <c r="H7" s="29"/>
      <c r="I7" s="29"/>
      <c r="J7" s="29"/>
      <c r="K7" s="29"/>
    </row>
    <row r="8" spans="2:11" x14ac:dyDescent="0.3">
      <c r="B8" s="92" t="s">
        <v>1088</v>
      </c>
      <c r="C8" s="84" t="s">
        <v>254</v>
      </c>
      <c r="D8" s="84" t="s">
        <v>642</v>
      </c>
      <c r="E8" s="34"/>
      <c r="F8" s="34"/>
      <c r="G8" s="37"/>
      <c r="H8" s="34"/>
      <c r="I8" s="34"/>
      <c r="J8" s="34"/>
      <c r="K8" s="34"/>
    </row>
    <row r="9" spans="2:11" x14ac:dyDescent="0.3">
      <c r="B9" s="92" t="s">
        <v>1088</v>
      </c>
      <c r="C9" s="546" t="s">
        <v>657</v>
      </c>
      <c r="D9" s="546"/>
      <c r="E9" s="569"/>
      <c r="F9" s="569"/>
      <c r="G9" s="35" t="s">
        <v>644</v>
      </c>
      <c r="H9" s="35">
        <v>2021</v>
      </c>
      <c r="I9" s="35">
        <v>2022</v>
      </c>
      <c r="J9" s="35">
        <v>2023</v>
      </c>
      <c r="K9" s="36" t="s">
        <v>656</v>
      </c>
    </row>
    <row r="10" spans="2:11" x14ac:dyDescent="0.3">
      <c r="B10" s="92" t="s">
        <v>1088</v>
      </c>
      <c r="C10" s="535" t="s">
        <v>649</v>
      </c>
      <c r="D10" s="535"/>
      <c r="E10" s="535"/>
      <c r="F10" s="536"/>
      <c r="G10" s="40" t="s">
        <v>654</v>
      </c>
      <c r="H10" s="41">
        <v>2109416</v>
      </c>
      <c r="I10" s="41">
        <v>1966762</v>
      </c>
      <c r="J10" s="41">
        <v>1897147.582106</v>
      </c>
      <c r="K10" s="42"/>
    </row>
    <row r="11" spans="2:11" x14ac:dyDescent="0.3">
      <c r="B11" s="92" t="s">
        <v>1088</v>
      </c>
      <c r="C11" s="535" t="s">
        <v>650</v>
      </c>
      <c r="D11" s="535"/>
      <c r="E11" s="535"/>
      <c r="F11" s="536"/>
      <c r="G11" s="40" t="s">
        <v>654</v>
      </c>
      <c r="H11" s="41">
        <v>616422</v>
      </c>
      <c r="I11" s="41">
        <v>284628</v>
      </c>
      <c r="J11" s="41">
        <v>239896.06842299999</v>
      </c>
      <c r="K11" s="42"/>
    </row>
    <row r="12" spans="2:11" x14ac:dyDescent="0.3">
      <c r="B12" s="92" t="s">
        <v>1088</v>
      </c>
      <c r="C12" s="535" t="s">
        <v>651</v>
      </c>
      <c r="D12" s="535"/>
      <c r="E12" s="535"/>
      <c r="F12" s="536"/>
      <c r="G12" s="40" t="s">
        <v>654</v>
      </c>
      <c r="H12" s="41">
        <v>1492994</v>
      </c>
      <c r="I12" s="41">
        <v>1682134</v>
      </c>
      <c r="J12" s="41">
        <v>1657251.5136830001</v>
      </c>
      <c r="K12" s="42"/>
    </row>
    <row r="13" spans="2:11" x14ac:dyDescent="0.3">
      <c r="B13" s="92" t="s">
        <v>1088</v>
      </c>
      <c r="C13" s="535" t="s">
        <v>652</v>
      </c>
      <c r="D13" s="535"/>
      <c r="E13" s="535"/>
      <c r="F13" s="536"/>
      <c r="G13" s="40" t="s">
        <v>654</v>
      </c>
      <c r="H13" s="41">
        <v>2688715</v>
      </c>
      <c r="I13" s="41">
        <v>2202484</v>
      </c>
      <c r="J13" s="41">
        <v>1513524.908848</v>
      </c>
      <c r="K13" s="42"/>
    </row>
    <row r="14" spans="2:11" x14ac:dyDescent="0.3">
      <c r="B14" s="92" t="s">
        <v>1088</v>
      </c>
      <c r="C14" s="541" t="s">
        <v>653</v>
      </c>
      <c r="D14" s="541"/>
      <c r="E14" s="541"/>
      <c r="F14" s="539"/>
      <c r="G14" s="45" t="s">
        <v>981</v>
      </c>
      <c r="H14" s="46">
        <v>1008670</v>
      </c>
      <c r="I14" s="46">
        <v>306209</v>
      </c>
      <c r="J14" s="46">
        <v>2767.4157260000002</v>
      </c>
      <c r="K14" s="47"/>
    </row>
    <row r="15" spans="2:11" x14ac:dyDescent="0.3">
      <c r="B15" s="92" t="s">
        <v>1088</v>
      </c>
      <c r="C15" s="34"/>
      <c r="D15" s="34"/>
      <c r="E15" s="34"/>
      <c r="F15" s="34"/>
      <c r="G15" s="37"/>
      <c r="H15" s="34"/>
      <c r="I15" s="34"/>
      <c r="J15" s="34"/>
      <c r="K15" s="34"/>
    </row>
    <row r="16" spans="2:11" s="84" customFormat="1" x14ac:dyDescent="0.3">
      <c r="B16" s="92" t="s">
        <v>1088</v>
      </c>
      <c r="C16" s="84" t="s">
        <v>255</v>
      </c>
      <c r="D16" s="84" t="s">
        <v>982</v>
      </c>
      <c r="G16" s="85"/>
      <c r="J16" s="183"/>
    </row>
    <row r="17" spans="2:11" x14ac:dyDescent="0.3">
      <c r="B17" s="92" t="s">
        <v>1088</v>
      </c>
      <c r="C17" s="546" t="s">
        <v>657</v>
      </c>
      <c r="D17" s="546"/>
      <c r="E17" s="569"/>
      <c r="F17" s="569"/>
      <c r="G17" s="35" t="s">
        <v>644</v>
      </c>
      <c r="H17" s="35">
        <v>2021</v>
      </c>
      <c r="I17" s="35">
        <v>2022</v>
      </c>
      <c r="J17" s="35">
        <v>2023</v>
      </c>
      <c r="K17" s="36" t="s">
        <v>656</v>
      </c>
    </row>
    <row r="18" spans="2:11" x14ac:dyDescent="0.3">
      <c r="B18" s="92" t="s">
        <v>1088</v>
      </c>
      <c r="C18" s="537" t="s">
        <v>674</v>
      </c>
      <c r="D18" s="537"/>
      <c r="E18" s="537"/>
      <c r="F18" s="538"/>
      <c r="G18" s="40" t="s">
        <v>675</v>
      </c>
      <c r="H18" s="64" t="s">
        <v>182</v>
      </c>
      <c r="I18" s="64" t="s">
        <v>182</v>
      </c>
      <c r="J18" s="114">
        <v>18</v>
      </c>
      <c r="K18" s="42"/>
    </row>
    <row r="19" spans="2:11" x14ac:dyDescent="0.3">
      <c r="B19" s="92" t="s">
        <v>1088</v>
      </c>
      <c r="C19" s="541" t="s">
        <v>678</v>
      </c>
      <c r="D19" s="541"/>
      <c r="E19" s="541"/>
      <c r="F19" s="539"/>
      <c r="G19" s="45" t="s">
        <v>981</v>
      </c>
      <c r="H19" s="110" t="s">
        <v>182</v>
      </c>
      <c r="I19" s="110" t="s">
        <v>182</v>
      </c>
      <c r="J19" s="46">
        <v>6271.3060429999996</v>
      </c>
      <c r="K19" s="47"/>
    </row>
    <row r="20" spans="2:11" x14ac:dyDescent="0.3">
      <c r="B20" s="92" t="s">
        <v>1088</v>
      </c>
      <c r="C20" s="34"/>
      <c r="D20" s="34"/>
      <c r="E20" s="34"/>
      <c r="F20" s="34"/>
      <c r="G20" s="37"/>
      <c r="H20" s="34"/>
      <c r="I20" s="34"/>
      <c r="J20" s="34"/>
      <c r="K20" s="34"/>
    </row>
    <row r="21" spans="2:11" s="84" customFormat="1" x14ac:dyDescent="0.3">
      <c r="B21" s="92" t="s">
        <v>1088</v>
      </c>
      <c r="C21" s="84" t="s">
        <v>256</v>
      </c>
      <c r="D21" s="84" t="s">
        <v>983</v>
      </c>
      <c r="G21" s="85"/>
    </row>
    <row r="22" spans="2:11" x14ac:dyDescent="0.3">
      <c r="B22" s="92" t="s">
        <v>1088</v>
      </c>
      <c r="C22" s="546" t="s">
        <v>657</v>
      </c>
      <c r="D22" s="546"/>
      <c r="E22" s="569"/>
      <c r="F22" s="569"/>
      <c r="G22" s="35" t="s">
        <v>644</v>
      </c>
      <c r="H22" s="35">
        <v>2021</v>
      </c>
      <c r="I22" s="35">
        <v>2022</v>
      </c>
      <c r="J22" s="35">
        <v>2023</v>
      </c>
      <c r="K22" s="36" t="s">
        <v>656</v>
      </c>
    </row>
    <row r="23" spans="2:11" x14ac:dyDescent="0.3">
      <c r="B23" s="92" t="s">
        <v>1088</v>
      </c>
      <c r="C23" s="535" t="s">
        <v>679</v>
      </c>
      <c r="D23" s="535"/>
      <c r="E23" s="535"/>
      <c r="F23" s="536"/>
      <c r="G23" s="40" t="s">
        <v>654</v>
      </c>
      <c r="H23" s="64" t="s">
        <v>182</v>
      </c>
      <c r="I23" s="64" t="s">
        <v>182</v>
      </c>
      <c r="J23" s="49">
        <v>556</v>
      </c>
      <c r="K23" s="42"/>
    </row>
    <row r="24" spans="2:11" x14ac:dyDescent="0.3">
      <c r="B24" s="92" t="s">
        <v>1088</v>
      </c>
      <c r="C24" s="535" t="s">
        <v>680</v>
      </c>
      <c r="D24" s="535"/>
      <c r="E24" s="535"/>
      <c r="F24" s="536"/>
      <c r="G24" s="40" t="s">
        <v>709</v>
      </c>
      <c r="H24" s="124" t="s">
        <v>182</v>
      </c>
      <c r="I24" s="124" t="s">
        <v>182</v>
      </c>
      <c r="J24" s="54">
        <v>8.825396825396826</v>
      </c>
      <c r="K24" s="42"/>
    </row>
    <row r="25" spans="2:11" x14ac:dyDescent="0.3">
      <c r="B25" s="92" t="s">
        <v>1088</v>
      </c>
      <c r="C25" s="541" t="s">
        <v>681</v>
      </c>
      <c r="D25" s="541"/>
      <c r="E25" s="541"/>
      <c r="F25" s="539"/>
      <c r="G25" s="45" t="s">
        <v>709</v>
      </c>
      <c r="H25" s="125" t="s">
        <v>182</v>
      </c>
      <c r="I25" s="125" t="s">
        <v>182</v>
      </c>
      <c r="J25" s="55">
        <v>7.9428571428571431</v>
      </c>
      <c r="K25" s="47"/>
    </row>
    <row r="26" spans="2:11" x14ac:dyDescent="0.3">
      <c r="B26" s="92" t="s">
        <v>1088</v>
      </c>
      <c r="C26" s="34"/>
      <c r="D26" s="34"/>
      <c r="E26" s="34"/>
      <c r="F26" s="34"/>
      <c r="G26" s="37"/>
      <c r="H26" s="34"/>
      <c r="I26" s="34"/>
      <c r="J26" s="34"/>
      <c r="K26" s="34"/>
    </row>
    <row r="27" spans="2:11" s="84" customFormat="1" x14ac:dyDescent="0.3">
      <c r="B27" s="92" t="s">
        <v>1088</v>
      </c>
      <c r="C27" s="84" t="s">
        <v>258</v>
      </c>
      <c r="D27" s="84" t="s">
        <v>984</v>
      </c>
      <c r="G27" s="85"/>
    </row>
    <row r="28" spans="2:11" x14ac:dyDescent="0.3">
      <c r="B28" s="92" t="s">
        <v>1088</v>
      </c>
      <c r="C28" s="546" t="s">
        <v>657</v>
      </c>
      <c r="D28" s="546"/>
      <c r="E28" s="569"/>
      <c r="F28" s="569"/>
      <c r="G28" s="35" t="s">
        <v>644</v>
      </c>
      <c r="H28" s="56">
        <v>2021</v>
      </c>
      <c r="I28" s="56">
        <v>2022</v>
      </c>
      <c r="J28" s="56">
        <v>2023</v>
      </c>
      <c r="K28" s="36" t="s">
        <v>656</v>
      </c>
    </row>
    <row r="29" spans="2:11" x14ac:dyDescent="0.3">
      <c r="B29" s="92" t="s">
        <v>1088</v>
      </c>
      <c r="C29" s="535" t="s">
        <v>708</v>
      </c>
      <c r="D29" s="535"/>
      <c r="E29" s="535"/>
      <c r="F29" s="536"/>
      <c r="G29" s="40" t="s">
        <v>675</v>
      </c>
      <c r="H29" s="113" t="s">
        <v>217</v>
      </c>
      <c r="I29" s="113" t="s">
        <v>217</v>
      </c>
      <c r="J29" s="523">
        <v>4</v>
      </c>
      <c r="K29" s="2" t="s">
        <v>1211</v>
      </c>
    </row>
    <row r="30" spans="2:11" x14ac:dyDescent="0.3">
      <c r="B30" s="92" t="s">
        <v>1088</v>
      </c>
      <c r="C30" s="542" t="s">
        <v>860</v>
      </c>
      <c r="D30" s="555"/>
      <c r="E30" s="559" t="s">
        <v>868</v>
      </c>
      <c r="F30" s="536"/>
      <c r="G30" s="40" t="s">
        <v>675</v>
      </c>
      <c r="H30" s="113" t="s">
        <v>217</v>
      </c>
      <c r="I30" s="113" t="s">
        <v>217</v>
      </c>
      <c r="J30" s="523">
        <v>3</v>
      </c>
      <c r="K30" s="2" t="s">
        <v>1211</v>
      </c>
    </row>
    <row r="31" spans="2:11" x14ac:dyDescent="0.3">
      <c r="B31" s="92" t="s">
        <v>1088</v>
      </c>
      <c r="C31" s="543"/>
      <c r="D31" s="558"/>
      <c r="E31" s="561" t="s">
        <v>867</v>
      </c>
      <c r="F31" s="539"/>
      <c r="G31" s="45" t="s">
        <v>675</v>
      </c>
      <c r="H31" s="60" t="s">
        <v>182</v>
      </c>
      <c r="I31" s="60" t="s">
        <v>182</v>
      </c>
      <c r="J31" s="524">
        <v>1</v>
      </c>
      <c r="K31" s="3" t="s">
        <v>1211</v>
      </c>
    </row>
    <row r="32" spans="2:11" x14ac:dyDescent="0.3">
      <c r="B32" s="92" t="s">
        <v>1088</v>
      </c>
      <c r="C32" s="34"/>
      <c r="D32" s="34"/>
      <c r="E32" s="34"/>
      <c r="F32" s="34"/>
      <c r="G32" s="37"/>
      <c r="H32" s="34"/>
      <c r="I32" s="34"/>
      <c r="J32" s="34"/>
      <c r="K32" s="34"/>
    </row>
    <row r="33" spans="2:11" s="84" customFormat="1" x14ac:dyDescent="0.3">
      <c r="B33" s="92" t="s">
        <v>1088</v>
      </c>
      <c r="C33" s="84" t="s">
        <v>261</v>
      </c>
      <c r="D33" s="84" t="s">
        <v>985</v>
      </c>
      <c r="G33" s="85"/>
    </row>
    <row r="34" spans="2:11" x14ac:dyDescent="0.3">
      <c r="B34" s="92" t="s">
        <v>1088</v>
      </c>
      <c r="C34" s="546" t="s">
        <v>657</v>
      </c>
      <c r="D34" s="546"/>
      <c r="E34" s="569"/>
      <c r="F34" s="569"/>
      <c r="G34" s="35" t="s">
        <v>644</v>
      </c>
      <c r="H34" s="56">
        <v>2021</v>
      </c>
      <c r="I34" s="56">
        <v>2022</v>
      </c>
      <c r="J34" s="56">
        <v>2023</v>
      </c>
      <c r="K34" s="36" t="s">
        <v>656</v>
      </c>
    </row>
    <row r="35" spans="2:11" x14ac:dyDescent="0.3">
      <c r="B35" s="92" t="s">
        <v>1088</v>
      </c>
      <c r="C35" s="535" t="s">
        <v>727</v>
      </c>
      <c r="D35" s="535"/>
      <c r="E35" s="535"/>
      <c r="F35" s="536"/>
      <c r="G35" s="40" t="s">
        <v>709</v>
      </c>
      <c r="H35" s="61" t="s">
        <v>217</v>
      </c>
      <c r="I35" s="61" t="s">
        <v>217</v>
      </c>
      <c r="J35" s="49">
        <v>16</v>
      </c>
      <c r="K35" s="42"/>
    </row>
    <row r="36" spans="2:11" x14ac:dyDescent="0.3">
      <c r="B36" s="92" t="s">
        <v>1088</v>
      </c>
      <c r="C36" s="542" t="s">
        <v>728</v>
      </c>
      <c r="D36" s="555"/>
      <c r="E36" s="535" t="s">
        <v>986</v>
      </c>
      <c r="F36" s="536"/>
      <c r="G36" s="40" t="s">
        <v>723</v>
      </c>
      <c r="H36" s="61" t="s">
        <v>217</v>
      </c>
      <c r="I36" s="61" t="s">
        <v>217</v>
      </c>
      <c r="J36" s="49">
        <v>27</v>
      </c>
      <c r="K36" s="42"/>
    </row>
    <row r="37" spans="2:11" x14ac:dyDescent="0.3">
      <c r="B37" s="92" t="s">
        <v>1088</v>
      </c>
      <c r="C37" s="563"/>
      <c r="D37" s="564"/>
      <c r="E37" s="535" t="s">
        <v>987</v>
      </c>
      <c r="F37" s="536"/>
      <c r="G37" s="40" t="s">
        <v>723</v>
      </c>
      <c r="H37" s="61" t="s">
        <v>217</v>
      </c>
      <c r="I37" s="61" t="s">
        <v>217</v>
      </c>
      <c r="J37" s="49">
        <v>2</v>
      </c>
      <c r="K37" s="42"/>
    </row>
    <row r="38" spans="2:11" x14ac:dyDescent="0.3">
      <c r="B38" s="92" t="s">
        <v>1088</v>
      </c>
      <c r="C38" s="601" t="s">
        <v>988</v>
      </c>
      <c r="D38" s="601"/>
      <c r="E38" s="601"/>
      <c r="F38" s="602"/>
      <c r="G38" s="45" t="s">
        <v>33</v>
      </c>
      <c r="H38" s="62" t="s">
        <v>217</v>
      </c>
      <c r="I38" s="62" t="s">
        <v>182</v>
      </c>
      <c r="J38" s="51">
        <v>100</v>
      </c>
      <c r="K38" s="47"/>
    </row>
    <row r="39" spans="2:11" x14ac:dyDescent="0.3">
      <c r="B39" s="92" t="s">
        <v>1088</v>
      </c>
      <c r="C39" s="34"/>
      <c r="D39" s="34"/>
      <c r="E39" s="34"/>
      <c r="F39" s="34"/>
      <c r="G39" s="37"/>
      <c r="H39" s="34"/>
      <c r="I39" s="34"/>
      <c r="J39" s="34"/>
      <c r="K39" s="34"/>
    </row>
    <row r="40" spans="2:11" s="84" customFormat="1" x14ac:dyDescent="0.3">
      <c r="B40" s="92" t="s">
        <v>1088</v>
      </c>
      <c r="C40" s="84" t="s">
        <v>263</v>
      </c>
      <c r="D40" s="84" t="s">
        <v>989</v>
      </c>
      <c r="G40" s="85"/>
    </row>
    <row r="41" spans="2:11" x14ac:dyDescent="0.3">
      <c r="B41" s="92" t="s">
        <v>1088</v>
      </c>
      <c r="C41" s="546" t="s">
        <v>657</v>
      </c>
      <c r="D41" s="546"/>
      <c r="E41" s="569"/>
      <c r="F41" s="569"/>
      <c r="G41" s="35" t="s">
        <v>644</v>
      </c>
      <c r="H41" s="56">
        <v>2021</v>
      </c>
      <c r="I41" s="56">
        <v>2022</v>
      </c>
      <c r="J41" s="56">
        <v>2023</v>
      </c>
      <c r="K41" s="36" t="s">
        <v>656</v>
      </c>
    </row>
    <row r="42" spans="2:11" x14ac:dyDescent="0.3">
      <c r="B42" s="92" t="s">
        <v>1088</v>
      </c>
      <c r="C42" s="537" t="s">
        <v>991</v>
      </c>
      <c r="D42" s="537"/>
      <c r="E42" s="537"/>
      <c r="F42" s="538"/>
      <c r="G42" s="115" t="s">
        <v>33</v>
      </c>
      <c r="H42" s="118" t="s">
        <v>182</v>
      </c>
      <c r="I42" s="118" t="s">
        <v>182</v>
      </c>
      <c r="J42" s="116">
        <v>100</v>
      </c>
      <c r="K42" s="117"/>
    </row>
    <row r="43" spans="2:11" x14ac:dyDescent="0.3">
      <c r="B43" s="92" t="s">
        <v>1088</v>
      </c>
      <c r="C43" s="541" t="s">
        <v>990</v>
      </c>
      <c r="D43" s="541"/>
      <c r="E43" s="541"/>
      <c r="F43" s="539"/>
      <c r="G43" s="45" t="s">
        <v>33</v>
      </c>
      <c r="H43" s="62" t="s">
        <v>182</v>
      </c>
      <c r="I43" s="62" t="s">
        <v>182</v>
      </c>
      <c r="J43" s="63">
        <v>100</v>
      </c>
      <c r="K43" s="47"/>
    </row>
    <row r="44" spans="2:11" x14ac:dyDescent="0.3">
      <c r="B44" s="92" t="s">
        <v>1088</v>
      </c>
      <c r="C44" s="34"/>
      <c r="D44" s="34"/>
      <c r="E44" s="34"/>
      <c r="F44" s="34"/>
      <c r="G44" s="37"/>
      <c r="H44" s="34"/>
      <c r="I44" s="34"/>
      <c r="J44" s="34"/>
      <c r="K44" s="34"/>
    </row>
    <row r="45" spans="2:11" s="84" customFormat="1" x14ac:dyDescent="0.3">
      <c r="B45" s="92" t="s">
        <v>1088</v>
      </c>
      <c r="C45" s="84" t="s">
        <v>265</v>
      </c>
      <c r="D45" s="84" t="s">
        <v>802</v>
      </c>
      <c r="G45" s="85"/>
    </row>
    <row r="46" spans="2:11" x14ac:dyDescent="0.3">
      <c r="B46" s="92" t="s">
        <v>1088</v>
      </c>
      <c r="C46" s="546" t="s">
        <v>657</v>
      </c>
      <c r="D46" s="546"/>
      <c r="E46" s="569"/>
      <c r="F46" s="569"/>
      <c r="G46" s="35" t="s">
        <v>644</v>
      </c>
      <c r="H46" s="56">
        <v>2021</v>
      </c>
      <c r="I46" s="56">
        <v>2022</v>
      </c>
      <c r="J46" s="56">
        <v>2023</v>
      </c>
      <c r="K46" s="36" t="s">
        <v>656</v>
      </c>
    </row>
    <row r="47" spans="2:11" x14ac:dyDescent="0.3">
      <c r="B47" s="92" t="s">
        <v>1088</v>
      </c>
      <c r="C47" s="535" t="s">
        <v>767</v>
      </c>
      <c r="D47" s="535"/>
      <c r="E47" s="535"/>
      <c r="F47" s="536"/>
      <c r="G47" s="40" t="s">
        <v>723</v>
      </c>
      <c r="H47" s="109" t="s">
        <v>182</v>
      </c>
      <c r="I47" s="109" t="s">
        <v>182</v>
      </c>
      <c r="J47" s="49">
        <v>0</v>
      </c>
      <c r="K47" s="42"/>
    </row>
    <row r="48" spans="2:11" x14ac:dyDescent="0.3">
      <c r="B48" s="92" t="s">
        <v>1088</v>
      </c>
      <c r="C48" s="629" t="s">
        <v>1196</v>
      </c>
      <c r="D48" s="629"/>
      <c r="E48" s="629"/>
      <c r="F48" s="626"/>
      <c r="G48" s="45" t="s">
        <v>654</v>
      </c>
      <c r="H48" s="62" t="s">
        <v>182</v>
      </c>
      <c r="I48" s="62" t="s">
        <v>182</v>
      </c>
      <c r="J48" s="51">
        <v>0</v>
      </c>
      <c r="K48" s="47"/>
    </row>
    <row r="49" spans="2:11" x14ac:dyDescent="0.3">
      <c r="B49" s="92" t="s">
        <v>1088</v>
      </c>
      <c r="C49" s="34"/>
      <c r="D49" s="34"/>
      <c r="E49" s="34"/>
      <c r="F49" s="34"/>
      <c r="G49" s="37"/>
      <c r="H49" s="34"/>
      <c r="I49" s="34"/>
      <c r="J49" s="34"/>
      <c r="K49" s="34"/>
    </row>
    <row r="50" spans="2:11" x14ac:dyDescent="0.3">
      <c r="B50" s="92" t="s">
        <v>1088</v>
      </c>
      <c r="C50" s="34"/>
      <c r="D50" s="34"/>
      <c r="E50" s="34"/>
      <c r="F50" s="34"/>
      <c r="G50" s="37"/>
      <c r="H50" s="34"/>
      <c r="I50" s="34"/>
      <c r="J50" s="34"/>
      <c r="K50" s="34"/>
    </row>
    <row r="51" spans="2:11" x14ac:dyDescent="0.3">
      <c r="B51" s="92" t="s">
        <v>1199</v>
      </c>
      <c r="C51" s="34"/>
      <c r="D51" s="34"/>
      <c r="E51" s="34"/>
      <c r="F51" s="34"/>
      <c r="G51" s="37"/>
      <c r="H51" s="34"/>
      <c r="I51" s="34"/>
      <c r="J51" s="34"/>
      <c r="K51" s="34"/>
    </row>
    <row r="52" spans="2:11" s="84" customFormat="1" x14ac:dyDescent="0.3">
      <c r="B52" s="87" t="s">
        <v>638</v>
      </c>
      <c r="C52" s="87"/>
      <c r="D52" s="88"/>
      <c r="E52" s="88"/>
      <c r="F52" s="88"/>
      <c r="G52" s="89"/>
      <c r="H52" s="88"/>
      <c r="I52" s="88"/>
      <c r="J52" s="88"/>
      <c r="K52" s="88"/>
    </row>
    <row r="53" spans="2:11" ht="17.25" x14ac:dyDescent="0.3">
      <c r="B53" s="92" t="s">
        <v>1199</v>
      </c>
      <c r="C53" s="28"/>
      <c r="D53" s="28"/>
      <c r="E53" s="29"/>
      <c r="F53" s="29"/>
      <c r="G53" s="30"/>
      <c r="H53" s="29"/>
      <c r="I53" s="29"/>
      <c r="J53" s="29"/>
      <c r="K53" s="29"/>
    </row>
    <row r="54" spans="2:11" s="84" customFormat="1" x14ac:dyDescent="0.3">
      <c r="B54" s="92" t="s">
        <v>1199</v>
      </c>
      <c r="C54" s="84" t="s">
        <v>277</v>
      </c>
      <c r="D54" s="84" t="s">
        <v>992</v>
      </c>
      <c r="G54" s="85"/>
      <c r="J54" s="174"/>
    </row>
    <row r="55" spans="2:11" x14ac:dyDescent="0.3">
      <c r="B55" s="92" t="s">
        <v>1199</v>
      </c>
      <c r="C55" s="546" t="s">
        <v>657</v>
      </c>
      <c r="D55" s="546"/>
      <c r="E55" s="569"/>
      <c r="F55" s="569"/>
      <c r="G55" s="35" t="s">
        <v>644</v>
      </c>
      <c r="H55" s="35">
        <v>2021</v>
      </c>
      <c r="I55" s="35">
        <v>2022</v>
      </c>
      <c r="J55" s="35">
        <v>2023</v>
      </c>
      <c r="K55" s="36" t="s">
        <v>656</v>
      </c>
    </row>
    <row r="56" spans="2:11" ht="33" x14ac:dyDescent="0.3">
      <c r="B56" s="92" t="s">
        <v>1199</v>
      </c>
      <c r="C56" s="547" t="s">
        <v>773</v>
      </c>
      <c r="D56" s="547"/>
      <c r="E56" s="38" t="s">
        <v>666</v>
      </c>
      <c r="F56" s="39"/>
      <c r="G56" s="40" t="s">
        <v>245</v>
      </c>
      <c r="H56" s="65">
        <v>956115</v>
      </c>
      <c r="I56" s="65">
        <v>871851</v>
      </c>
      <c r="J56" s="65">
        <v>803393</v>
      </c>
      <c r="K56" s="105" t="s">
        <v>995</v>
      </c>
    </row>
    <row r="57" spans="2:11" x14ac:dyDescent="0.3">
      <c r="B57" s="92" t="s">
        <v>1199</v>
      </c>
      <c r="C57" s="549"/>
      <c r="D57" s="549"/>
      <c r="E57" s="38" t="s">
        <v>770</v>
      </c>
      <c r="F57" s="39"/>
      <c r="G57" s="40" t="s">
        <v>43</v>
      </c>
      <c r="H57" s="66">
        <v>183371</v>
      </c>
      <c r="I57" s="65">
        <v>180559</v>
      </c>
      <c r="J57" s="65">
        <v>176472</v>
      </c>
      <c r="K57" s="42"/>
    </row>
    <row r="58" spans="2:11" x14ac:dyDescent="0.3">
      <c r="B58" s="92" t="s">
        <v>1199</v>
      </c>
      <c r="C58" s="567"/>
      <c r="D58" s="567"/>
      <c r="E58" s="38" t="s">
        <v>771</v>
      </c>
      <c r="F58" s="39"/>
      <c r="G58" s="40" t="s">
        <v>43</v>
      </c>
      <c r="H58" s="65">
        <v>772744</v>
      </c>
      <c r="I58" s="65">
        <v>691292</v>
      </c>
      <c r="J58" s="65">
        <v>626921</v>
      </c>
      <c r="K58" s="42"/>
    </row>
    <row r="59" spans="2:11" x14ac:dyDescent="0.3">
      <c r="B59" s="92" t="s">
        <v>1199</v>
      </c>
      <c r="C59" s="598" t="s">
        <v>993</v>
      </c>
      <c r="D59" s="541"/>
      <c r="E59" s="541"/>
      <c r="F59" s="539"/>
      <c r="G59" s="45" t="s">
        <v>994</v>
      </c>
      <c r="H59" s="67">
        <v>355.60295531508547</v>
      </c>
      <c r="I59" s="67">
        <v>395.8489596292186</v>
      </c>
      <c r="J59" s="67">
        <v>530.80923564812178</v>
      </c>
      <c r="K59" s="47"/>
    </row>
    <row r="60" spans="2:11" x14ac:dyDescent="0.3">
      <c r="B60" s="92" t="s">
        <v>1199</v>
      </c>
      <c r="C60" s="34"/>
      <c r="D60" s="34"/>
      <c r="E60" s="34"/>
      <c r="F60" s="34"/>
      <c r="G60" s="37"/>
      <c r="H60" s="34"/>
      <c r="I60" s="34"/>
      <c r="J60" s="34"/>
      <c r="K60" s="34"/>
    </row>
    <row r="61" spans="2:11" s="84" customFormat="1" x14ac:dyDescent="0.3">
      <c r="B61" s="92" t="s">
        <v>1199</v>
      </c>
      <c r="C61" s="84" t="s">
        <v>280</v>
      </c>
      <c r="D61" s="84" t="s">
        <v>1203</v>
      </c>
      <c r="G61" s="85"/>
    </row>
    <row r="62" spans="2:11" x14ac:dyDescent="0.3">
      <c r="B62" s="92" t="s">
        <v>1199</v>
      </c>
      <c r="C62" s="546" t="s">
        <v>657</v>
      </c>
      <c r="D62" s="546"/>
      <c r="E62" s="569"/>
      <c r="F62" s="569"/>
      <c r="G62" s="35" t="s">
        <v>644</v>
      </c>
      <c r="H62" s="35">
        <v>2021</v>
      </c>
      <c r="I62" s="35">
        <v>2022</v>
      </c>
      <c r="J62" s="35">
        <v>2023</v>
      </c>
      <c r="K62" s="36" t="s">
        <v>656</v>
      </c>
    </row>
    <row r="63" spans="2:11" x14ac:dyDescent="0.3">
      <c r="B63" s="92" t="s">
        <v>1199</v>
      </c>
      <c r="C63" s="536" t="s">
        <v>776</v>
      </c>
      <c r="D63" s="562"/>
      <c r="E63" s="562"/>
      <c r="F63" s="562"/>
      <c r="G63" s="40" t="s">
        <v>358</v>
      </c>
      <c r="H63" s="65">
        <v>12594.802052999999</v>
      </c>
      <c r="I63" s="65">
        <v>11474.640000000001</v>
      </c>
      <c r="J63" s="65">
        <v>10903</v>
      </c>
      <c r="K63" s="42" t="s">
        <v>1000</v>
      </c>
    </row>
    <row r="64" spans="2:11" x14ac:dyDescent="0.3">
      <c r="B64" s="92" t="s">
        <v>1199</v>
      </c>
      <c r="C64" s="538" t="s">
        <v>778</v>
      </c>
      <c r="D64" s="571"/>
      <c r="E64" s="562" t="s">
        <v>666</v>
      </c>
      <c r="F64" s="562"/>
      <c r="G64" s="40" t="s">
        <v>49</v>
      </c>
      <c r="H64" s="21">
        <v>12594.802052999999</v>
      </c>
      <c r="I64" s="21">
        <v>11474.640000000001</v>
      </c>
      <c r="J64" s="17">
        <v>10903</v>
      </c>
      <c r="K64" s="2"/>
    </row>
    <row r="65" spans="2:11" x14ac:dyDescent="0.3">
      <c r="B65" s="92" t="s">
        <v>1199</v>
      </c>
      <c r="C65" s="538"/>
      <c r="D65" s="571"/>
      <c r="E65" s="571" t="s">
        <v>779</v>
      </c>
      <c r="F65" s="49" t="s">
        <v>666</v>
      </c>
      <c r="G65" s="40" t="s">
        <v>49</v>
      </c>
      <c r="H65" s="21">
        <v>2609.5135220000002</v>
      </c>
      <c r="I65" s="21">
        <v>2585.4549999999999</v>
      </c>
      <c r="J65" s="17">
        <v>2584</v>
      </c>
      <c r="K65" s="2"/>
    </row>
    <row r="66" spans="2:11" x14ac:dyDescent="0.3">
      <c r="B66" s="92" t="s">
        <v>1199</v>
      </c>
      <c r="C66" s="538"/>
      <c r="D66" s="571"/>
      <c r="E66" s="571"/>
      <c r="F66" s="49" t="s">
        <v>51</v>
      </c>
      <c r="G66" s="40" t="s">
        <v>49</v>
      </c>
      <c r="H66" s="21">
        <v>253.69427200000001</v>
      </c>
      <c r="I66" s="21">
        <v>505.33</v>
      </c>
      <c r="J66" s="17">
        <v>676.68219729999998</v>
      </c>
      <c r="K66" s="2"/>
    </row>
    <row r="67" spans="2:11" x14ac:dyDescent="0.3">
      <c r="B67" s="92" t="s">
        <v>1199</v>
      </c>
      <c r="C67" s="538"/>
      <c r="D67" s="571"/>
      <c r="E67" s="571"/>
      <c r="F67" s="49" t="s">
        <v>52</v>
      </c>
      <c r="G67" s="40" t="s">
        <v>49</v>
      </c>
      <c r="H67" s="21">
        <v>1.512E-2</v>
      </c>
      <c r="I67" s="21">
        <v>1.4999999999999999E-2</v>
      </c>
      <c r="J67" s="17">
        <v>3.6439199999999998E-2</v>
      </c>
      <c r="K67" s="2"/>
    </row>
    <row r="68" spans="2:11" x14ac:dyDescent="0.3">
      <c r="B68" s="92" t="s">
        <v>1199</v>
      </c>
      <c r="C68" s="538"/>
      <c r="D68" s="571"/>
      <c r="E68" s="571"/>
      <c r="F68" s="49" t="s">
        <v>996</v>
      </c>
      <c r="G68" s="40" t="s">
        <v>49</v>
      </c>
      <c r="H68" s="21">
        <v>1.205028</v>
      </c>
      <c r="I68" s="21">
        <v>1.214</v>
      </c>
      <c r="J68" s="17">
        <v>1.2894264</v>
      </c>
      <c r="K68" s="2"/>
    </row>
    <row r="69" spans="2:11" x14ac:dyDescent="0.3">
      <c r="B69" s="92" t="s">
        <v>1199</v>
      </c>
      <c r="C69" s="538"/>
      <c r="D69" s="571"/>
      <c r="E69" s="571"/>
      <c r="F69" s="49" t="s">
        <v>997</v>
      </c>
      <c r="G69" s="69" t="s">
        <v>49</v>
      </c>
      <c r="H69" s="21">
        <v>3.1378159999999999</v>
      </c>
      <c r="I69" s="21">
        <v>2.875</v>
      </c>
      <c r="J69" s="17">
        <v>3.7320695999999889</v>
      </c>
      <c r="K69" s="2"/>
    </row>
    <row r="70" spans="2:11" x14ac:dyDescent="0.3">
      <c r="B70" s="92" t="s">
        <v>1199</v>
      </c>
      <c r="C70" s="538"/>
      <c r="D70" s="571"/>
      <c r="E70" s="571"/>
      <c r="F70" s="49" t="s">
        <v>783</v>
      </c>
      <c r="G70" s="69" t="s">
        <v>49</v>
      </c>
      <c r="H70" s="21" t="s">
        <v>217</v>
      </c>
      <c r="I70" s="21" t="s">
        <v>217</v>
      </c>
      <c r="J70" s="17">
        <v>0</v>
      </c>
      <c r="K70" s="2"/>
    </row>
    <row r="71" spans="2:11" x14ac:dyDescent="0.3">
      <c r="B71" s="92" t="s">
        <v>1199</v>
      </c>
      <c r="C71" s="538"/>
      <c r="D71" s="571"/>
      <c r="E71" s="571"/>
      <c r="F71" s="49" t="s">
        <v>661</v>
      </c>
      <c r="G71" s="40" t="s">
        <v>49</v>
      </c>
      <c r="H71" s="21">
        <v>2351.4612860000002</v>
      </c>
      <c r="I71" s="21">
        <v>2076.0210000000002</v>
      </c>
      <c r="J71" s="17">
        <v>1902.8182923000002</v>
      </c>
      <c r="K71" s="2"/>
    </row>
    <row r="72" spans="2:11" x14ac:dyDescent="0.3">
      <c r="B72" s="92" t="s">
        <v>1199</v>
      </c>
      <c r="C72" s="538"/>
      <c r="D72" s="571"/>
      <c r="E72" s="571" t="s">
        <v>780</v>
      </c>
      <c r="F72" s="49" t="s">
        <v>666</v>
      </c>
      <c r="G72" s="40" t="s">
        <v>49</v>
      </c>
      <c r="H72" s="21">
        <v>9985.2885310000001</v>
      </c>
      <c r="I72" s="21">
        <v>8889.1850000000013</v>
      </c>
      <c r="J72" s="17">
        <v>8319</v>
      </c>
      <c r="K72" s="2"/>
    </row>
    <row r="73" spans="2:11" x14ac:dyDescent="0.3">
      <c r="B73" s="92" t="s">
        <v>1199</v>
      </c>
      <c r="C73" s="538"/>
      <c r="D73" s="571"/>
      <c r="E73" s="571"/>
      <c r="F73" s="49" t="s">
        <v>784</v>
      </c>
      <c r="G73" s="40" t="s">
        <v>49</v>
      </c>
      <c r="H73" s="21">
        <v>4165.6725310000002</v>
      </c>
      <c r="I73" s="21">
        <v>3919.8090000000002</v>
      </c>
      <c r="J73" s="17">
        <v>4225.2267071999895</v>
      </c>
      <c r="K73" s="2"/>
    </row>
    <row r="74" spans="2:11" x14ac:dyDescent="0.3">
      <c r="B74" s="92" t="s">
        <v>1199</v>
      </c>
      <c r="C74" s="538"/>
      <c r="D74" s="571"/>
      <c r="E74" s="571"/>
      <c r="F74" s="49" t="s">
        <v>785</v>
      </c>
      <c r="G74" s="40" t="s">
        <v>49</v>
      </c>
      <c r="H74" s="21">
        <v>5819.616</v>
      </c>
      <c r="I74" s="21">
        <v>4969.3760000000002</v>
      </c>
      <c r="J74" s="17">
        <v>4094.7330000000002</v>
      </c>
      <c r="K74" s="2"/>
    </row>
    <row r="75" spans="2:11" x14ac:dyDescent="0.3">
      <c r="B75" s="92" t="s">
        <v>1199</v>
      </c>
      <c r="C75" s="538"/>
      <c r="D75" s="571"/>
      <c r="E75" s="571"/>
      <c r="F75" s="49" t="s">
        <v>661</v>
      </c>
      <c r="G75" s="40" t="s">
        <v>49</v>
      </c>
      <c r="H75" s="21" t="s">
        <v>217</v>
      </c>
      <c r="I75" s="21" t="s">
        <v>217</v>
      </c>
      <c r="J75" s="17" t="s">
        <v>217</v>
      </c>
      <c r="K75" s="2"/>
    </row>
    <row r="76" spans="2:11" x14ac:dyDescent="0.3">
      <c r="B76" s="92" t="s">
        <v>1199</v>
      </c>
      <c r="C76" s="536" t="s">
        <v>998</v>
      </c>
      <c r="D76" s="562"/>
      <c r="E76" s="562"/>
      <c r="F76" s="562"/>
      <c r="G76" s="40" t="s">
        <v>49</v>
      </c>
      <c r="H76" s="17" t="s">
        <v>217</v>
      </c>
      <c r="I76" s="17" t="s">
        <v>217</v>
      </c>
      <c r="J76" s="17" t="s">
        <v>217</v>
      </c>
      <c r="K76" s="2"/>
    </row>
    <row r="77" spans="2:11" x14ac:dyDescent="0.3">
      <c r="B77" s="92" t="s">
        <v>1199</v>
      </c>
      <c r="C77" s="626" t="s">
        <v>1204</v>
      </c>
      <c r="D77" s="627"/>
      <c r="E77" s="627"/>
      <c r="F77" s="627"/>
      <c r="G77" s="45" t="s">
        <v>999</v>
      </c>
      <c r="H77" s="122">
        <v>4.6843202247170108</v>
      </c>
      <c r="I77" s="122">
        <v>5.2098630455431234</v>
      </c>
      <c r="J77" s="122">
        <v>7.2037136199487319</v>
      </c>
      <c r="K77" s="3"/>
    </row>
    <row r="78" spans="2:11" x14ac:dyDescent="0.3">
      <c r="B78" s="92" t="s">
        <v>1199</v>
      </c>
      <c r="C78" s="34"/>
      <c r="D78" s="34"/>
      <c r="E78" s="34"/>
      <c r="F78" s="34"/>
      <c r="G78" s="37"/>
      <c r="H78" s="34"/>
      <c r="I78" s="34"/>
      <c r="J78" s="34"/>
      <c r="K78" s="34"/>
    </row>
    <row r="79" spans="2:11" s="84" customFormat="1" x14ac:dyDescent="0.3">
      <c r="B79" s="92" t="s">
        <v>1199</v>
      </c>
      <c r="C79" s="84" t="s">
        <v>282</v>
      </c>
      <c r="D79" s="84" t="s">
        <v>1001</v>
      </c>
      <c r="G79" s="85"/>
    </row>
    <row r="80" spans="2:11" x14ac:dyDescent="0.3">
      <c r="B80" s="92" t="s">
        <v>1199</v>
      </c>
      <c r="C80" s="546" t="s">
        <v>657</v>
      </c>
      <c r="D80" s="546"/>
      <c r="E80" s="569"/>
      <c r="F80" s="569"/>
      <c r="G80" s="35" t="s">
        <v>644</v>
      </c>
      <c r="H80" s="35">
        <v>2021</v>
      </c>
      <c r="I80" s="35">
        <v>2022</v>
      </c>
      <c r="J80" s="35">
        <v>2023</v>
      </c>
      <c r="K80" s="36" t="s">
        <v>656</v>
      </c>
    </row>
    <row r="81" spans="2:11" x14ac:dyDescent="0.3">
      <c r="B81" s="92" t="s">
        <v>1199</v>
      </c>
      <c r="C81" s="547" t="s">
        <v>788</v>
      </c>
      <c r="D81" s="542"/>
      <c r="E81" s="535" t="s">
        <v>666</v>
      </c>
      <c r="F81" s="536"/>
      <c r="G81" s="40" t="s">
        <v>69</v>
      </c>
      <c r="H81" s="17">
        <v>3821630</v>
      </c>
      <c r="I81" s="17">
        <v>3503294</v>
      </c>
      <c r="J81" s="17">
        <v>3153956</v>
      </c>
      <c r="K81" s="2" t="s">
        <v>1003</v>
      </c>
    </row>
    <row r="82" spans="2:11" x14ac:dyDescent="0.3">
      <c r="B82" s="92" t="s">
        <v>1199</v>
      </c>
      <c r="C82" s="557"/>
      <c r="D82" s="557"/>
      <c r="E82" s="535" t="s">
        <v>789</v>
      </c>
      <c r="F82" s="536"/>
      <c r="G82" s="40" t="s">
        <v>69</v>
      </c>
      <c r="H82" s="17">
        <v>16124</v>
      </c>
      <c r="I82" s="17">
        <v>14463</v>
      </c>
      <c r="J82" s="17">
        <v>15976</v>
      </c>
    </row>
    <row r="83" spans="2:11" x14ac:dyDescent="0.3">
      <c r="B83" s="92" t="s">
        <v>1199</v>
      </c>
      <c r="C83" s="557"/>
      <c r="D83" s="557"/>
      <c r="E83" s="535" t="s">
        <v>790</v>
      </c>
      <c r="F83" s="536"/>
      <c r="G83" s="40" t="s">
        <v>69</v>
      </c>
      <c r="H83" s="17" t="s">
        <v>217</v>
      </c>
      <c r="I83" s="17" t="s">
        <v>217</v>
      </c>
      <c r="J83" s="17" t="s">
        <v>217</v>
      </c>
      <c r="K83" s="2" t="s">
        <v>249</v>
      </c>
    </row>
    <row r="84" spans="2:11" x14ac:dyDescent="0.3">
      <c r="B84" s="92" t="s">
        <v>1199</v>
      </c>
      <c r="C84" s="557"/>
      <c r="D84" s="557"/>
      <c r="E84" s="535" t="s">
        <v>791</v>
      </c>
      <c r="F84" s="536"/>
      <c r="G84" s="40" t="s">
        <v>69</v>
      </c>
      <c r="H84" s="17">
        <v>3805506</v>
      </c>
      <c r="I84" s="17">
        <v>3488831</v>
      </c>
      <c r="J84" s="17">
        <v>3137980</v>
      </c>
      <c r="K84" s="2"/>
    </row>
    <row r="85" spans="2:11" x14ac:dyDescent="0.3">
      <c r="B85" s="92" t="s">
        <v>1199</v>
      </c>
      <c r="C85" s="563"/>
      <c r="D85" s="563"/>
      <c r="E85" s="535" t="s">
        <v>662</v>
      </c>
      <c r="F85" s="536"/>
      <c r="G85" s="40" t="s">
        <v>69</v>
      </c>
      <c r="H85" s="17" t="s">
        <v>217</v>
      </c>
      <c r="I85" s="17" t="s">
        <v>217</v>
      </c>
      <c r="J85" s="17" t="s">
        <v>217</v>
      </c>
      <c r="K85" s="2"/>
    </row>
    <row r="86" spans="2:11" x14ac:dyDescent="0.3">
      <c r="B86" s="92" t="s">
        <v>1199</v>
      </c>
      <c r="C86" s="535" t="s">
        <v>793</v>
      </c>
      <c r="D86" s="535"/>
      <c r="E86" s="535"/>
      <c r="F86" s="536"/>
      <c r="G86" s="40" t="s">
        <v>69</v>
      </c>
      <c r="H86" s="17">
        <v>2590707</v>
      </c>
      <c r="I86" s="17">
        <v>2295660</v>
      </c>
      <c r="J86" s="17">
        <v>1931462</v>
      </c>
      <c r="K86" s="151"/>
    </row>
    <row r="87" spans="2:11" x14ac:dyDescent="0.3">
      <c r="B87" s="92" t="s">
        <v>1199</v>
      </c>
      <c r="C87" s="629" t="s">
        <v>1205</v>
      </c>
      <c r="D87" s="629"/>
      <c r="E87" s="629"/>
      <c r="F87" s="626"/>
      <c r="G87" s="45" t="s">
        <v>1002</v>
      </c>
      <c r="H87" s="18">
        <v>963.54838649689532</v>
      </c>
      <c r="I87" s="18">
        <v>1042.3049611257106</v>
      </c>
      <c r="J87" s="18">
        <v>1276.1349276174828</v>
      </c>
      <c r="K87" s="3"/>
    </row>
    <row r="88" spans="2:11" x14ac:dyDescent="0.3">
      <c r="B88" s="92" t="s">
        <v>1199</v>
      </c>
      <c r="C88" s="34"/>
      <c r="D88" s="34"/>
      <c r="E88" s="34"/>
      <c r="F88" s="34"/>
      <c r="G88" s="37"/>
      <c r="H88" s="34"/>
      <c r="I88" s="34"/>
      <c r="J88" s="34"/>
      <c r="K88" s="34"/>
    </row>
    <row r="89" spans="2:11" s="84" customFormat="1" x14ac:dyDescent="0.3">
      <c r="B89" s="92" t="s">
        <v>1199</v>
      </c>
      <c r="C89" s="84" t="s">
        <v>283</v>
      </c>
      <c r="D89" s="84" t="s">
        <v>1004</v>
      </c>
      <c r="G89" s="85"/>
    </row>
    <row r="90" spans="2:11" x14ac:dyDescent="0.3">
      <c r="B90" s="92" t="s">
        <v>1199</v>
      </c>
      <c r="C90" s="546" t="s">
        <v>657</v>
      </c>
      <c r="D90" s="546"/>
      <c r="E90" s="569"/>
      <c r="F90" s="569"/>
      <c r="G90" s="35" t="s">
        <v>644</v>
      </c>
      <c r="H90" s="35">
        <v>2021</v>
      </c>
      <c r="I90" s="35">
        <v>2022</v>
      </c>
      <c r="J90" s="35">
        <v>2023</v>
      </c>
      <c r="K90" s="36" t="s">
        <v>656</v>
      </c>
    </row>
    <row r="91" spans="2:11" x14ac:dyDescent="0.3">
      <c r="B91" s="92" t="s">
        <v>1199</v>
      </c>
      <c r="C91" s="597" t="s">
        <v>852</v>
      </c>
      <c r="D91" s="597"/>
      <c r="E91" s="597"/>
      <c r="F91" s="582"/>
      <c r="G91" s="40" t="s">
        <v>33</v>
      </c>
      <c r="H91" s="4" t="s">
        <v>182</v>
      </c>
      <c r="I91" s="4" t="s">
        <v>217</v>
      </c>
      <c r="J91" s="525">
        <v>50</v>
      </c>
      <c r="K91" s="2"/>
    </row>
    <row r="92" spans="2:11" x14ac:dyDescent="0.3">
      <c r="B92" s="92" t="s">
        <v>1199</v>
      </c>
      <c r="C92" s="597" t="s">
        <v>811</v>
      </c>
      <c r="D92" s="597"/>
      <c r="E92" s="597"/>
      <c r="F92" s="582"/>
      <c r="G92" s="40" t="s">
        <v>33</v>
      </c>
      <c r="H92" s="24" t="s">
        <v>217</v>
      </c>
      <c r="I92" s="24" t="s">
        <v>217</v>
      </c>
      <c r="J92" s="22">
        <v>99.200087809131105</v>
      </c>
      <c r="K92" s="2"/>
    </row>
    <row r="93" spans="2:11" x14ac:dyDescent="0.3">
      <c r="B93" s="92" t="s">
        <v>1199</v>
      </c>
      <c r="C93" s="541" t="s">
        <v>812</v>
      </c>
      <c r="D93" s="541"/>
      <c r="E93" s="541"/>
      <c r="F93" s="539"/>
      <c r="G93" s="45" t="s">
        <v>33</v>
      </c>
      <c r="H93" s="25" t="s">
        <v>217</v>
      </c>
      <c r="I93" s="25" t="s">
        <v>217</v>
      </c>
      <c r="J93" s="23">
        <v>99.493461544802798</v>
      </c>
      <c r="K93" s="3"/>
    </row>
    <row r="94" spans="2:11" x14ac:dyDescent="0.3">
      <c r="B94" s="92" t="s">
        <v>1199</v>
      </c>
      <c r="C94" s="84"/>
      <c r="D94" s="84"/>
      <c r="E94" s="84"/>
      <c r="F94" s="84"/>
      <c r="G94" s="37"/>
      <c r="H94" s="73"/>
      <c r="I94" s="73"/>
      <c r="J94" s="34"/>
      <c r="K94" s="34"/>
    </row>
    <row r="95" spans="2:11" s="84" customFormat="1" x14ac:dyDescent="0.3">
      <c r="B95" s="92" t="s">
        <v>1199</v>
      </c>
      <c r="C95" s="84" t="s">
        <v>285</v>
      </c>
      <c r="D95" s="84" t="s">
        <v>1005</v>
      </c>
      <c r="G95" s="85"/>
    </row>
    <row r="96" spans="2:11" x14ac:dyDescent="0.3">
      <c r="B96" s="92" t="s">
        <v>1199</v>
      </c>
      <c r="C96" s="546" t="s">
        <v>657</v>
      </c>
      <c r="D96" s="546"/>
      <c r="E96" s="569"/>
      <c r="F96" s="569"/>
      <c r="G96" s="35" t="s">
        <v>644</v>
      </c>
      <c r="H96" s="35">
        <v>2021</v>
      </c>
      <c r="I96" s="35">
        <v>2022</v>
      </c>
      <c r="J96" s="35">
        <v>2023</v>
      </c>
      <c r="K96" s="36" t="s">
        <v>656</v>
      </c>
    </row>
    <row r="97" spans="2:11" x14ac:dyDescent="0.3">
      <c r="B97" s="92" t="s">
        <v>1199</v>
      </c>
      <c r="C97" s="535" t="s">
        <v>814</v>
      </c>
      <c r="D97" s="535"/>
      <c r="E97" s="535"/>
      <c r="F97" s="536"/>
      <c r="G97" s="40" t="s">
        <v>69</v>
      </c>
      <c r="H97" s="8">
        <v>1230923</v>
      </c>
      <c r="I97" s="8">
        <v>1207634</v>
      </c>
      <c r="J97" s="8">
        <v>1222494</v>
      </c>
      <c r="K97" s="2" t="s">
        <v>1003</v>
      </c>
    </row>
    <row r="98" spans="2:11" x14ac:dyDescent="0.3">
      <c r="B98" s="92" t="s">
        <v>1199</v>
      </c>
      <c r="C98" s="598" t="s">
        <v>1006</v>
      </c>
      <c r="D98" s="541"/>
      <c r="E98" s="541"/>
      <c r="F98" s="539"/>
      <c r="G98" s="45" t="s">
        <v>792</v>
      </c>
      <c r="H98" s="12">
        <v>457.81088735697159</v>
      </c>
      <c r="I98" s="12">
        <v>548.30545874567088</v>
      </c>
      <c r="J98" s="12">
        <v>807.71316867885946</v>
      </c>
      <c r="K98" s="3"/>
    </row>
    <row r="99" spans="2:11" x14ac:dyDescent="0.3">
      <c r="B99" s="92" t="s">
        <v>1199</v>
      </c>
      <c r="C99" s="34"/>
      <c r="D99" s="34"/>
      <c r="E99" s="34"/>
      <c r="F99" s="34"/>
      <c r="G99" s="37"/>
      <c r="H99" s="34"/>
      <c r="I99" s="34"/>
      <c r="J99" s="34"/>
      <c r="K99" s="34"/>
    </row>
    <row r="100" spans="2:11" s="84" customFormat="1" x14ac:dyDescent="0.3">
      <c r="B100" s="92" t="s">
        <v>1199</v>
      </c>
      <c r="C100" s="84" t="s">
        <v>287</v>
      </c>
      <c r="D100" s="84" t="s">
        <v>692</v>
      </c>
      <c r="G100" s="85"/>
    </row>
    <row r="101" spans="2:11" x14ac:dyDescent="0.3">
      <c r="B101" s="92" t="s">
        <v>1199</v>
      </c>
      <c r="C101" s="546" t="s">
        <v>657</v>
      </c>
      <c r="D101" s="546"/>
      <c r="E101" s="569"/>
      <c r="F101" s="569"/>
      <c r="G101" s="35" t="s">
        <v>644</v>
      </c>
      <c r="H101" s="35">
        <v>2021</v>
      </c>
      <c r="I101" s="35">
        <v>2022</v>
      </c>
      <c r="J101" s="35">
        <v>2023</v>
      </c>
      <c r="K101" s="36" t="s">
        <v>656</v>
      </c>
    </row>
    <row r="102" spans="2:11" x14ac:dyDescent="0.3">
      <c r="B102" s="92" t="s">
        <v>1199</v>
      </c>
      <c r="C102" s="535" t="s">
        <v>80</v>
      </c>
      <c r="D102" s="535"/>
      <c r="E102" s="535"/>
      <c r="F102" s="536"/>
      <c r="G102" s="40" t="s">
        <v>81</v>
      </c>
      <c r="H102" s="10">
        <v>31.1</v>
      </c>
      <c r="I102" s="10">
        <v>14.8</v>
      </c>
      <c r="J102" s="10">
        <v>23</v>
      </c>
      <c r="K102" s="2"/>
    </row>
    <row r="103" spans="2:11" x14ac:dyDescent="0.3">
      <c r="B103" s="92" t="s">
        <v>1199</v>
      </c>
      <c r="C103" s="535" t="s">
        <v>82</v>
      </c>
      <c r="D103" s="535"/>
      <c r="E103" s="535"/>
      <c r="F103" s="536"/>
      <c r="G103" s="40" t="s">
        <v>81</v>
      </c>
      <c r="H103" s="10">
        <v>12.6</v>
      </c>
      <c r="I103" s="10">
        <v>11.4</v>
      </c>
      <c r="J103" s="10">
        <v>9.379999999999999</v>
      </c>
      <c r="K103" s="2"/>
    </row>
    <row r="104" spans="2:11" x14ac:dyDescent="0.3">
      <c r="B104" s="92" t="s">
        <v>1199</v>
      </c>
      <c r="C104" s="535" t="s">
        <v>83</v>
      </c>
      <c r="D104" s="535"/>
      <c r="E104" s="535"/>
      <c r="F104" s="536"/>
      <c r="G104" s="40" t="s">
        <v>81</v>
      </c>
      <c r="H104" s="19" t="s">
        <v>1007</v>
      </c>
      <c r="I104" s="19" t="s">
        <v>1212</v>
      </c>
      <c r="J104" s="19" t="s">
        <v>1212</v>
      </c>
      <c r="K104" s="2"/>
    </row>
    <row r="105" spans="2:11" x14ac:dyDescent="0.3">
      <c r="B105" s="92" t="s">
        <v>1199</v>
      </c>
      <c r="C105" s="535" t="s">
        <v>84</v>
      </c>
      <c r="D105" s="535"/>
      <c r="E105" s="535"/>
      <c r="F105" s="536"/>
      <c r="G105" s="40" t="s">
        <v>81</v>
      </c>
      <c r="H105" s="19" t="s">
        <v>1212</v>
      </c>
      <c r="I105" s="19" t="s">
        <v>1212</v>
      </c>
      <c r="J105" s="10">
        <v>26.014999999999997</v>
      </c>
      <c r="K105" s="2"/>
    </row>
    <row r="106" spans="2:11" x14ac:dyDescent="0.3">
      <c r="B106" s="92" t="s">
        <v>1199</v>
      </c>
      <c r="C106" s="541" t="s">
        <v>85</v>
      </c>
      <c r="D106" s="541"/>
      <c r="E106" s="541"/>
      <c r="F106" s="539"/>
      <c r="G106" s="45" t="s">
        <v>81</v>
      </c>
      <c r="H106" s="12">
        <v>7.2</v>
      </c>
      <c r="I106" s="12">
        <v>4.5999999999999996</v>
      </c>
      <c r="J106" s="12">
        <v>6.16</v>
      </c>
      <c r="K106" s="3"/>
    </row>
    <row r="107" spans="2:11" x14ac:dyDescent="0.3">
      <c r="B107" s="92" t="s">
        <v>1199</v>
      </c>
      <c r="C107" s="34"/>
      <c r="D107" s="34"/>
      <c r="E107" s="34"/>
      <c r="F107" s="34"/>
      <c r="G107" s="37"/>
      <c r="H107" s="34"/>
      <c r="I107" s="34"/>
      <c r="J107" s="34"/>
      <c r="K107" s="34"/>
    </row>
    <row r="108" spans="2:11" s="84" customFormat="1" x14ac:dyDescent="0.3">
      <c r="B108" s="92" t="s">
        <v>1199</v>
      </c>
      <c r="C108" s="84" t="s">
        <v>288</v>
      </c>
      <c r="D108" s="84" t="s">
        <v>693</v>
      </c>
      <c r="G108" s="85"/>
    </row>
    <row r="109" spans="2:11" x14ac:dyDescent="0.3">
      <c r="B109" s="92" t="s">
        <v>1199</v>
      </c>
      <c r="C109" s="546" t="s">
        <v>657</v>
      </c>
      <c r="D109" s="546"/>
      <c r="E109" s="569"/>
      <c r="F109" s="569"/>
      <c r="G109" s="35" t="s">
        <v>644</v>
      </c>
      <c r="H109" s="35">
        <v>2021</v>
      </c>
      <c r="I109" s="35">
        <v>2022</v>
      </c>
      <c r="J109" s="35">
        <v>2023</v>
      </c>
      <c r="K109" s="36" t="s">
        <v>656</v>
      </c>
    </row>
    <row r="110" spans="2:11" x14ac:dyDescent="0.3">
      <c r="B110" s="92" t="s">
        <v>1199</v>
      </c>
      <c r="C110" s="535" t="s">
        <v>86</v>
      </c>
      <c r="D110" s="535"/>
      <c r="E110" s="535"/>
      <c r="F110" s="536"/>
      <c r="G110" s="40" t="s">
        <v>81</v>
      </c>
      <c r="H110" s="13">
        <v>149.1</v>
      </c>
      <c r="I110" s="14" t="s">
        <v>217</v>
      </c>
      <c r="J110" s="13" t="s">
        <v>217</v>
      </c>
      <c r="K110" s="2" t="s">
        <v>817</v>
      </c>
    </row>
    <row r="111" spans="2:11" x14ac:dyDescent="0.3">
      <c r="B111" s="92" t="s">
        <v>1199</v>
      </c>
      <c r="C111" s="535" t="s">
        <v>87</v>
      </c>
      <c r="D111" s="535"/>
      <c r="E111" s="535"/>
      <c r="F111" s="536"/>
      <c r="G111" s="40" t="s">
        <v>81</v>
      </c>
      <c r="H111" s="13">
        <v>60.4</v>
      </c>
      <c r="I111" s="13">
        <v>64.3</v>
      </c>
      <c r="J111" s="13">
        <v>40.448861999999998</v>
      </c>
      <c r="K111" s="2"/>
    </row>
    <row r="112" spans="2:11" x14ac:dyDescent="0.3">
      <c r="B112" s="92" t="s">
        <v>1199</v>
      </c>
      <c r="C112" s="535" t="s">
        <v>88</v>
      </c>
      <c r="D112" s="535"/>
      <c r="E112" s="535"/>
      <c r="F112" s="536"/>
      <c r="G112" s="40" t="s">
        <v>89</v>
      </c>
      <c r="H112" s="13">
        <v>99.6</v>
      </c>
      <c r="I112" s="13">
        <v>104.6</v>
      </c>
      <c r="J112" s="13">
        <v>114.014466</v>
      </c>
      <c r="K112" s="2"/>
    </row>
    <row r="113" spans="2:11" x14ac:dyDescent="0.3">
      <c r="B113" s="92" t="s">
        <v>1199</v>
      </c>
      <c r="C113" s="535" t="s">
        <v>90</v>
      </c>
      <c r="D113" s="535"/>
      <c r="E113" s="535"/>
      <c r="F113" s="536"/>
      <c r="G113" s="40" t="s">
        <v>89</v>
      </c>
      <c r="H113" s="14" t="s">
        <v>217</v>
      </c>
      <c r="I113" s="13">
        <v>155.30000000000001</v>
      </c>
      <c r="J113" s="13">
        <v>193.07916</v>
      </c>
      <c r="K113" s="42" t="s">
        <v>816</v>
      </c>
    </row>
    <row r="114" spans="2:11" x14ac:dyDescent="0.3">
      <c r="B114" s="92" t="s">
        <v>1199</v>
      </c>
      <c r="C114" s="535" t="s">
        <v>91</v>
      </c>
      <c r="D114" s="535"/>
      <c r="E114" s="535"/>
      <c r="F114" s="536"/>
      <c r="G114" s="40" t="s">
        <v>89</v>
      </c>
      <c r="H114" s="13">
        <v>28.2</v>
      </c>
      <c r="I114" s="13">
        <v>37.4</v>
      </c>
      <c r="J114" s="13">
        <v>31.16151</v>
      </c>
      <c r="K114" s="2"/>
    </row>
    <row r="115" spans="2:11" x14ac:dyDescent="0.3">
      <c r="B115" s="92" t="s">
        <v>1199</v>
      </c>
      <c r="C115" s="541" t="s">
        <v>92</v>
      </c>
      <c r="D115" s="541"/>
      <c r="E115" s="541"/>
      <c r="F115" s="539"/>
      <c r="G115" s="45" t="s">
        <v>89</v>
      </c>
      <c r="H115" s="15">
        <v>19.3</v>
      </c>
      <c r="I115" s="15">
        <v>18</v>
      </c>
      <c r="J115" s="15">
        <v>5.3768880000000001</v>
      </c>
      <c r="K115" s="3"/>
    </row>
    <row r="116" spans="2:11" x14ac:dyDescent="0.3">
      <c r="B116" s="92" t="s">
        <v>1199</v>
      </c>
      <c r="C116" s="34"/>
      <c r="D116" s="34"/>
      <c r="E116" s="34"/>
      <c r="F116" s="34"/>
      <c r="G116" s="37"/>
      <c r="H116" s="34"/>
      <c r="I116" s="34"/>
      <c r="J116" s="34"/>
      <c r="K116" s="34"/>
    </row>
    <row r="117" spans="2:11" s="84" customFormat="1" x14ac:dyDescent="0.3">
      <c r="B117" s="92" t="s">
        <v>1199</v>
      </c>
      <c r="C117" s="84" t="s">
        <v>289</v>
      </c>
      <c r="D117" s="84" t="s">
        <v>694</v>
      </c>
      <c r="G117" s="85"/>
    </row>
    <row r="118" spans="2:11" x14ac:dyDescent="0.3">
      <c r="B118" s="92" t="s">
        <v>1199</v>
      </c>
      <c r="C118" s="546" t="s">
        <v>657</v>
      </c>
      <c r="D118" s="546"/>
      <c r="E118" s="569"/>
      <c r="F118" s="569"/>
      <c r="G118" s="35" t="s">
        <v>644</v>
      </c>
      <c r="H118" s="35">
        <v>2021</v>
      </c>
      <c r="I118" s="35">
        <v>2022</v>
      </c>
      <c r="J118" s="35">
        <v>2023</v>
      </c>
      <c r="K118" s="36" t="s">
        <v>656</v>
      </c>
    </row>
    <row r="119" spans="2:11" x14ac:dyDescent="0.3">
      <c r="B119" s="92" t="s">
        <v>1199</v>
      </c>
      <c r="C119" s="596" t="s">
        <v>836</v>
      </c>
      <c r="D119" s="535"/>
      <c r="E119" s="535"/>
      <c r="F119" s="536"/>
      <c r="G119" s="40" t="s">
        <v>81</v>
      </c>
      <c r="H119" s="8">
        <v>194</v>
      </c>
      <c r="I119" s="8">
        <v>420</v>
      </c>
      <c r="J119" s="17">
        <v>242</v>
      </c>
      <c r="K119" s="42" t="s">
        <v>1009</v>
      </c>
    </row>
    <row r="120" spans="2:11" x14ac:dyDescent="0.3">
      <c r="B120" s="92" t="s">
        <v>1199</v>
      </c>
      <c r="C120" s="596" t="s">
        <v>837</v>
      </c>
      <c r="D120" s="535"/>
      <c r="E120" s="535"/>
      <c r="F120" s="536"/>
      <c r="G120" s="40" t="s">
        <v>843</v>
      </c>
      <c r="H120" s="16">
        <v>7.2153426450925442E-2</v>
      </c>
      <c r="I120" s="16">
        <v>0.19069378029533926</v>
      </c>
      <c r="J120" s="16">
        <v>0.15989165330896021</v>
      </c>
      <c r="K120" s="42"/>
    </row>
    <row r="121" spans="2:11" x14ac:dyDescent="0.3">
      <c r="B121" s="92" t="s">
        <v>1199</v>
      </c>
      <c r="C121" s="596" t="s">
        <v>838</v>
      </c>
      <c r="D121" s="535"/>
      <c r="E121" s="535"/>
      <c r="F121" s="536"/>
      <c r="G121" s="40" t="s">
        <v>81</v>
      </c>
      <c r="H121" s="8">
        <v>1673191</v>
      </c>
      <c r="I121" s="8">
        <v>1394617</v>
      </c>
      <c r="J121" s="17">
        <v>1283042</v>
      </c>
      <c r="K121" s="42" t="s">
        <v>1009</v>
      </c>
    </row>
    <row r="122" spans="2:11" ht="17.45" customHeight="1" x14ac:dyDescent="0.3">
      <c r="B122" s="92" t="s">
        <v>1199</v>
      </c>
      <c r="C122" s="541" t="s">
        <v>1094</v>
      </c>
      <c r="D122" s="541"/>
      <c r="E122" s="541"/>
      <c r="F122" s="539"/>
      <c r="G122" s="45" t="s">
        <v>843</v>
      </c>
      <c r="H122" s="9">
        <v>622.30135957139373</v>
      </c>
      <c r="I122" s="9">
        <v>633.20187570034557</v>
      </c>
      <c r="J122" s="9">
        <v>847.71779605303675</v>
      </c>
      <c r="K122" s="47"/>
    </row>
    <row r="123" spans="2:11" x14ac:dyDescent="0.3">
      <c r="B123" s="92" t="s">
        <v>1199</v>
      </c>
      <c r="C123" s="34"/>
      <c r="D123" s="34"/>
      <c r="E123" s="34"/>
      <c r="F123" s="34"/>
      <c r="G123" s="37"/>
      <c r="H123" s="34"/>
      <c r="I123" s="34"/>
      <c r="J123" s="34"/>
      <c r="K123" s="34"/>
    </row>
    <row r="124" spans="2:11" s="84" customFormat="1" x14ac:dyDescent="0.3">
      <c r="B124" s="92" t="s">
        <v>1199</v>
      </c>
      <c r="C124" s="84" t="s">
        <v>290</v>
      </c>
      <c r="D124" s="84" t="s">
        <v>695</v>
      </c>
      <c r="G124" s="85"/>
    </row>
    <row r="125" spans="2:11" x14ac:dyDescent="0.3">
      <c r="B125" s="92" t="s">
        <v>1199</v>
      </c>
      <c r="C125" s="546" t="s">
        <v>657</v>
      </c>
      <c r="D125" s="546"/>
      <c r="E125" s="569"/>
      <c r="F125" s="569"/>
      <c r="G125" s="35" t="s">
        <v>644</v>
      </c>
      <c r="H125" s="35">
        <v>2021</v>
      </c>
      <c r="I125" s="35">
        <v>2022</v>
      </c>
      <c r="J125" s="35">
        <v>2023</v>
      </c>
      <c r="K125" s="36" t="s">
        <v>656</v>
      </c>
    </row>
    <row r="126" spans="2:11" ht="17.45" customHeight="1" x14ac:dyDescent="0.3">
      <c r="B126" s="92" t="s">
        <v>1199</v>
      </c>
      <c r="C126" s="547" t="s">
        <v>1010</v>
      </c>
      <c r="D126" s="548"/>
      <c r="E126" s="559" t="s">
        <v>821</v>
      </c>
      <c r="F126" s="536"/>
      <c r="G126" s="40" t="s">
        <v>81</v>
      </c>
      <c r="H126" s="8">
        <v>5087</v>
      </c>
      <c r="I126" s="8">
        <v>5989</v>
      </c>
      <c r="J126" s="8">
        <v>6143.32</v>
      </c>
      <c r="K126" s="42"/>
    </row>
    <row r="127" spans="2:11" x14ac:dyDescent="0.3">
      <c r="B127" s="92" t="s">
        <v>1199</v>
      </c>
      <c r="C127" s="549"/>
      <c r="D127" s="550"/>
      <c r="E127" s="559" t="s">
        <v>1011</v>
      </c>
      <c r="F127" s="536"/>
      <c r="G127" s="40" t="s">
        <v>81</v>
      </c>
      <c r="H127" s="196">
        <v>2568</v>
      </c>
      <c r="I127" s="8">
        <v>2546</v>
      </c>
      <c r="J127" s="8">
        <v>3449.52</v>
      </c>
      <c r="K127" s="42"/>
    </row>
    <row r="128" spans="2:11" x14ac:dyDescent="0.3">
      <c r="B128" s="92" t="s">
        <v>1199</v>
      </c>
      <c r="C128" s="549"/>
      <c r="D128" s="550"/>
      <c r="E128" s="559" t="s">
        <v>1012</v>
      </c>
      <c r="F128" s="536"/>
      <c r="G128" s="40" t="s">
        <v>33</v>
      </c>
      <c r="H128" s="10">
        <v>50.501277766856688</v>
      </c>
      <c r="I128" s="10">
        <v>42.511270662881948</v>
      </c>
      <c r="J128" s="10">
        <v>56.150745850777774</v>
      </c>
      <c r="K128" s="42"/>
    </row>
    <row r="129" spans="2:11" x14ac:dyDescent="0.3">
      <c r="B129" s="92" t="s">
        <v>1199</v>
      </c>
      <c r="C129" s="549"/>
      <c r="D129" s="550"/>
      <c r="E129" s="592" t="s">
        <v>1013</v>
      </c>
      <c r="F129" s="39" t="s">
        <v>666</v>
      </c>
      <c r="G129" s="40" t="s">
        <v>81</v>
      </c>
      <c r="H129" s="8">
        <v>2519</v>
      </c>
      <c r="I129" s="8">
        <v>3444</v>
      </c>
      <c r="J129" s="8">
        <v>2693.8</v>
      </c>
      <c r="K129" s="42"/>
    </row>
    <row r="130" spans="2:11" x14ac:dyDescent="0.3">
      <c r="B130" s="92" t="s">
        <v>1199</v>
      </c>
      <c r="C130" s="549"/>
      <c r="D130" s="550"/>
      <c r="E130" s="593"/>
      <c r="F130" s="38" t="s">
        <v>825</v>
      </c>
      <c r="G130" s="40" t="s">
        <v>81</v>
      </c>
      <c r="H130" s="8">
        <v>2407</v>
      </c>
      <c r="I130" s="8">
        <v>2945</v>
      </c>
      <c r="J130" s="8">
        <v>2050.85</v>
      </c>
      <c r="K130" s="42"/>
    </row>
    <row r="131" spans="2:11" x14ac:dyDescent="0.3">
      <c r="B131" s="92" t="s">
        <v>1199</v>
      </c>
      <c r="C131" s="549"/>
      <c r="D131" s="550"/>
      <c r="E131" s="593"/>
      <c r="F131" s="38" t="s">
        <v>826</v>
      </c>
      <c r="G131" s="40" t="s">
        <v>81</v>
      </c>
      <c r="H131" s="8">
        <v>106</v>
      </c>
      <c r="I131" s="8">
        <v>404</v>
      </c>
      <c r="J131" s="8">
        <v>410.85</v>
      </c>
      <c r="K131" s="42"/>
    </row>
    <row r="132" spans="2:11" x14ac:dyDescent="0.3">
      <c r="B132" s="92" t="s">
        <v>1199</v>
      </c>
      <c r="C132" s="567"/>
      <c r="D132" s="568"/>
      <c r="E132" s="594"/>
      <c r="F132" s="38" t="s">
        <v>1014</v>
      </c>
      <c r="G132" s="40" t="s">
        <v>81</v>
      </c>
      <c r="H132" s="8">
        <v>6</v>
      </c>
      <c r="I132" s="8">
        <v>95</v>
      </c>
      <c r="J132" s="8">
        <v>232.1</v>
      </c>
      <c r="K132" s="42"/>
    </row>
    <row r="133" spans="2:11" x14ac:dyDescent="0.3">
      <c r="B133" s="92" t="s">
        <v>1199</v>
      </c>
      <c r="C133" s="542" t="s">
        <v>1015</v>
      </c>
      <c r="D133" s="555"/>
      <c r="E133" s="559" t="s">
        <v>830</v>
      </c>
      <c r="F133" s="536"/>
      <c r="G133" s="40" t="s">
        <v>81</v>
      </c>
      <c r="H133" s="8">
        <v>4356</v>
      </c>
      <c r="I133" s="8">
        <v>5049</v>
      </c>
      <c r="J133" s="8">
        <v>5143.6099999999997</v>
      </c>
      <c r="K133" s="42"/>
    </row>
    <row r="134" spans="2:11" x14ac:dyDescent="0.3">
      <c r="B134" s="92" t="s">
        <v>1199</v>
      </c>
      <c r="C134" s="557"/>
      <c r="D134" s="556"/>
      <c r="E134" s="559" t="s">
        <v>831</v>
      </c>
      <c r="F134" s="536"/>
      <c r="G134" s="40" t="s">
        <v>81</v>
      </c>
      <c r="H134" s="8">
        <v>2382</v>
      </c>
      <c r="I134" s="8">
        <v>2313</v>
      </c>
      <c r="J134" s="8">
        <v>3157.95</v>
      </c>
      <c r="K134" s="42"/>
    </row>
    <row r="135" spans="2:11" x14ac:dyDescent="0.3">
      <c r="B135" s="92" t="s">
        <v>1199</v>
      </c>
      <c r="C135" s="557"/>
      <c r="D135" s="556"/>
      <c r="E135" s="559" t="s">
        <v>1016</v>
      </c>
      <c r="F135" s="536"/>
      <c r="G135" s="40" t="s">
        <v>33</v>
      </c>
      <c r="H135" s="10">
        <v>54.683195592286502</v>
      </c>
      <c r="I135" s="10">
        <v>45.811051693404636</v>
      </c>
      <c r="J135" s="10">
        <v>61.395595700296113</v>
      </c>
      <c r="K135" s="42"/>
    </row>
    <row r="136" spans="2:11" x14ac:dyDescent="0.3">
      <c r="B136" s="92" t="s">
        <v>1199</v>
      </c>
      <c r="C136" s="557"/>
      <c r="D136" s="556"/>
      <c r="E136" s="592" t="s">
        <v>1017</v>
      </c>
      <c r="F136" s="39" t="s">
        <v>666</v>
      </c>
      <c r="G136" s="40" t="s">
        <v>81</v>
      </c>
      <c r="H136" s="8">
        <v>1974</v>
      </c>
      <c r="I136" s="8">
        <v>2737</v>
      </c>
      <c r="J136" s="8">
        <v>1985.66</v>
      </c>
      <c r="K136" s="42"/>
    </row>
    <row r="137" spans="2:11" x14ac:dyDescent="0.3">
      <c r="B137" s="92" t="s">
        <v>1199</v>
      </c>
      <c r="C137" s="557"/>
      <c r="D137" s="556"/>
      <c r="E137" s="593"/>
      <c r="F137" s="38" t="s">
        <v>825</v>
      </c>
      <c r="G137" s="40" t="s">
        <v>81</v>
      </c>
      <c r="H137" s="8">
        <v>1868</v>
      </c>
      <c r="I137" s="8">
        <v>2284</v>
      </c>
      <c r="J137" s="8">
        <v>1483.95</v>
      </c>
      <c r="K137" s="42"/>
    </row>
    <row r="138" spans="2:11" x14ac:dyDescent="0.3">
      <c r="B138" s="92" t="s">
        <v>1199</v>
      </c>
      <c r="C138" s="557"/>
      <c r="D138" s="556"/>
      <c r="E138" s="593"/>
      <c r="F138" s="38" t="s">
        <v>826</v>
      </c>
      <c r="G138" s="40" t="s">
        <v>81</v>
      </c>
      <c r="H138" s="8">
        <v>100</v>
      </c>
      <c r="I138" s="8">
        <v>368</v>
      </c>
      <c r="J138" s="8">
        <v>385.66</v>
      </c>
      <c r="K138" s="42"/>
    </row>
    <row r="139" spans="2:11" x14ac:dyDescent="0.3">
      <c r="B139" s="92" t="s">
        <v>1199</v>
      </c>
      <c r="C139" s="563"/>
      <c r="D139" s="564"/>
      <c r="E139" s="594"/>
      <c r="F139" s="38" t="s">
        <v>1014</v>
      </c>
      <c r="G139" s="40" t="s">
        <v>81</v>
      </c>
      <c r="H139" s="8">
        <v>6</v>
      </c>
      <c r="I139" s="8">
        <v>85</v>
      </c>
      <c r="J139" s="8">
        <v>116.05</v>
      </c>
      <c r="K139" s="42"/>
    </row>
    <row r="140" spans="2:11" x14ac:dyDescent="0.3">
      <c r="B140" s="92" t="s">
        <v>1199</v>
      </c>
      <c r="C140" s="542" t="s">
        <v>1018</v>
      </c>
      <c r="D140" s="555"/>
      <c r="E140" s="559" t="s">
        <v>833</v>
      </c>
      <c r="F140" s="536"/>
      <c r="G140" s="40" t="s">
        <v>81</v>
      </c>
      <c r="H140" s="8">
        <v>731</v>
      </c>
      <c r="I140" s="8">
        <v>940</v>
      </c>
      <c r="J140" s="8">
        <v>999.71</v>
      </c>
      <c r="K140" s="42"/>
    </row>
    <row r="141" spans="2:11" x14ac:dyDescent="0.3">
      <c r="B141" s="92" t="s">
        <v>1199</v>
      </c>
      <c r="C141" s="557"/>
      <c r="D141" s="556"/>
      <c r="E141" s="559" t="s">
        <v>834</v>
      </c>
      <c r="F141" s="536"/>
      <c r="G141" s="40" t="s">
        <v>81</v>
      </c>
      <c r="H141" s="8">
        <v>187</v>
      </c>
      <c r="I141" s="8">
        <v>233</v>
      </c>
      <c r="J141" s="8">
        <v>291.57</v>
      </c>
      <c r="K141" s="42"/>
    </row>
    <row r="142" spans="2:11" x14ac:dyDescent="0.3">
      <c r="B142" s="92" t="s">
        <v>1199</v>
      </c>
      <c r="C142" s="557"/>
      <c r="D142" s="556"/>
      <c r="E142" s="559" t="s">
        <v>1019</v>
      </c>
      <c r="F142" s="536"/>
      <c r="G142" s="40" t="s">
        <v>33</v>
      </c>
      <c r="H142" s="10">
        <v>25.581395348837212</v>
      </c>
      <c r="I142" s="10">
        <v>24.787234042553191</v>
      </c>
      <c r="J142" s="10">
        <v>29.165457982815013</v>
      </c>
      <c r="K142" s="42"/>
    </row>
    <row r="143" spans="2:11" x14ac:dyDescent="0.3">
      <c r="B143" s="92" t="s">
        <v>1199</v>
      </c>
      <c r="C143" s="557"/>
      <c r="D143" s="556"/>
      <c r="E143" s="592" t="s">
        <v>1020</v>
      </c>
      <c r="F143" s="39" t="s">
        <v>666</v>
      </c>
      <c r="G143" s="40" t="s">
        <v>81</v>
      </c>
      <c r="H143" s="8">
        <v>545</v>
      </c>
      <c r="I143" s="8">
        <v>707</v>
      </c>
      <c r="J143" s="8">
        <v>708.14</v>
      </c>
      <c r="K143" s="42"/>
    </row>
    <row r="144" spans="2:11" x14ac:dyDescent="0.3">
      <c r="B144" s="92" t="s">
        <v>1199</v>
      </c>
      <c r="C144" s="557"/>
      <c r="D144" s="556"/>
      <c r="E144" s="593"/>
      <c r="F144" s="38" t="s">
        <v>825</v>
      </c>
      <c r="G144" s="40" t="s">
        <v>81</v>
      </c>
      <c r="H144" s="8">
        <v>539</v>
      </c>
      <c r="I144" s="8">
        <v>661</v>
      </c>
      <c r="J144" s="8">
        <v>566.9</v>
      </c>
      <c r="K144" s="42"/>
    </row>
    <row r="145" spans="2:11" x14ac:dyDescent="0.3">
      <c r="B145" s="92" t="s">
        <v>1199</v>
      </c>
      <c r="C145" s="557"/>
      <c r="D145" s="556"/>
      <c r="E145" s="593"/>
      <c r="F145" s="38" t="s">
        <v>826</v>
      </c>
      <c r="G145" s="40" t="s">
        <v>81</v>
      </c>
      <c r="H145" s="8">
        <v>6</v>
      </c>
      <c r="I145" s="10">
        <v>36</v>
      </c>
      <c r="J145" s="8">
        <v>25.19</v>
      </c>
      <c r="K145" s="42"/>
    </row>
    <row r="146" spans="2:11" x14ac:dyDescent="0.3">
      <c r="B146" s="92" t="s">
        <v>1199</v>
      </c>
      <c r="C146" s="543"/>
      <c r="D146" s="558"/>
      <c r="E146" s="595"/>
      <c r="F146" s="519" t="s">
        <v>662</v>
      </c>
      <c r="G146" s="45" t="s">
        <v>81</v>
      </c>
      <c r="H146" s="9">
        <v>0</v>
      </c>
      <c r="I146" s="9">
        <v>10</v>
      </c>
      <c r="J146" s="9">
        <v>116.05</v>
      </c>
      <c r="K146" s="47"/>
    </row>
    <row r="147" spans="2:11" x14ac:dyDescent="0.3">
      <c r="B147" s="92" t="s">
        <v>1199</v>
      </c>
      <c r="C147" s="34"/>
      <c r="D147" s="34"/>
      <c r="E147" s="34"/>
      <c r="F147" s="34"/>
      <c r="G147" s="37"/>
      <c r="H147" s="34"/>
      <c r="I147" s="34"/>
      <c r="J147" s="34"/>
      <c r="K147" s="34"/>
    </row>
    <row r="148" spans="2:11" s="84" customFormat="1" x14ac:dyDescent="0.3">
      <c r="B148" s="92" t="s">
        <v>1199</v>
      </c>
      <c r="C148" s="84" t="s">
        <v>291</v>
      </c>
      <c r="D148" s="84" t="s">
        <v>1021</v>
      </c>
      <c r="G148" s="85"/>
    </row>
    <row r="149" spans="2:11" x14ac:dyDescent="0.3">
      <c r="B149" s="92" t="s">
        <v>1199</v>
      </c>
      <c r="C149" s="546" t="s">
        <v>657</v>
      </c>
      <c r="D149" s="546"/>
      <c r="E149" s="569"/>
      <c r="F149" s="569"/>
      <c r="G149" s="35" t="s">
        <v>644</v>
      </c>
      <c r="H149" s="35">
        <v>2021</v>
      </c>
      <c r="I149" s="35">
        <v>2022</v>
      </c>
      <c r="J149" s="35">
        <v>2023</v>
      </c>
      <c r="K149" s="36" t="s">
        <v>656</v>
      </c>
    </row>
    <row r="150" spans="2:11" x14ac:dyDescent="0.3">
      <c r="B150" s="92" t="s">
        <v>1199</v>
      </c>
      <c r="C150" s="535" t="s">
        <v>844</v>
      </c>
      <c r="D150" s="535"/>
      <c r="E150" s="535"/>
      <c r="F150" s="536"/>
      <c r="G150" s="40" t="s">
        <v>81</v>
      </c>
      <c r="H150" s="17">
        <v>1752350</v>
      </c>
      <c r="I150" s="17">
        <v>1504538</v>
      </c>
      <c r="J150" s="17">
        <v>909293.6165</v>
      </c>
      <c r="K150" s="2"/>
    </row>
    <row r="151" spans="2:11" x14ac:dyDescent="0.3">
      <c r="B151" s="92" t="s">
        <v>1199</v>
      </c>
      <c r="C151" s="541" t="s">
        <v>1022</v>
      </c>
      <c r="D151" s="541"/>
      <c r="E151" s="541"/>
      <c r="F151" s="539"/>
      <c r="G151" s="45" t="s">
        <v>81</v>
      </c>
      <c r="H151" s="122" t="s">
        <v>217</v>
      </c>
      <c r="I151" s="122" t="s">
        <v>217</v>
      </c>
      <c r="J151" s="123">
        <v>21</v>
      </c>
      <c r="K151" s="3" t="s">
        <v>1023</v>
      </c>
    </row>
    <row r="152" spans="2:11" x14ac:dyDescent="0.3">
      <c r="B152" s="92" t="s">
        <v>1199</v>
      </c>
      <c r="C152" s="34"/>
      <c r="D152" s="34"/>
      <c r="E152" s="34"/>
      <c r="F152" s="34"/>
      <c r="G152" s="37"/>
      <c r="H152" s="34"/>
      <c r="I152" s="34"/>
      <c r="J152" s="34"/>
      <c r="K152" s="34"/>
    </row>
    <row r="153" spans="2:11" s="84" customFormat="1" x14ac:dyDescent="0.3">
      <c r="B153" s="92" t="s">
        <v>1199</v>
      </c>
      <c r="C153" s="84" t="s">
        <v>293</v>
      </c>
      <c r="D153" s="84" t="s">
        <v>1024</v>
      </c>
      <c r="G153" s="85"/>
    </row>
    <row r="154" spans="2:11" x14ac:dyDescent="0.3">
      <c r="B154" s="92" t="s">
        <v>1199</v>
      </c>
      <c r="C154" s="546" t="s">
        <v>657</v>
      </c>
      <c r="D154" s="546"/>
      <c r="E154" s="569"/>
      <c r="F154" s="569"/>
      <c r="G154" s="35" t="s">
        <v>644</v>
      </c>
      <c r="H154" s="35">
        <v>2021</v>
      </c>
      <c r="I154" s="35">
        <v>2022</v>
      </c>
      <c r="J154" s="35">
        <v>2023</v>
      </c>
      <c r="K154" s="36" t="s">
        <v>656</v>
      </c>
    </row>
    <row r="155" spans="2:11" x14ac:dyDescent="0.3">
      <c r="B155" s="92" t="s">
        <v>1199</v>
      </c>
      <c r="C155" s="541" t="s">
        <v>853</v>
      </c>
      <c r="D155" s="541"/>
      <c r="E155" s="541"/>
      <c r="F155" s="539"/>
      <c r="G155" s="45" t="s">
        <v>33</v>
      </c>
      <c r="H155" s="27" t="s">
        <v>217</v>
      </c>
      <c r="I155" s="27" t="s">
        <v>217</v>
      </c>
      <c r="J155" s="7">
        <v>100</v>
      </c>
      <c r="K155" s="47"/>
    </row>
    <row r="156" spans="2:11" x14ac:dyDescent="0.3">
      <c r="B156" s="92" t="s">
        <v>1199</v>
      </c>
      <c r="C156" s="34"/>
      <c r="D156" s="34"/>
      <c r="E156" s="34"/>
      <c r="F156" s="34"/>
      <c r="G156" s="37"/>
      <c r="H156" s="34"/>
      <c r="I156" s="34"/>
      <c r="J156" s="34"/>
      <c r="K156" s="34"/>
    </row>
    <row r="157" spans="2:11" s="84" customFormat="1" x14ac:dyDescent="0.3">
      <c r="B157" s="92" t="s">
        <v>1199</v>
      </c>
      <c r="C157" s="84" t="s">
        <v>295</v>
      </c>
      <c r="D157" s="84" t="s">
        <v>1025</v>
      </c>
      <c r="G157" s="85"/>
    </row>
    <row r="158" spans="2:11" x14ac:dyDescent="0.3">
      <c r="B158" s="92" t="s">
        <v>1199</v>
      </c>
      <c r="C158" s="546" t="s">
        <v>657</v>
      </c>
      <c r="D158" s="546"/>
      <c r="E158" s="569"/>
      <c r="F158" s="569"/>
      <c r="G158" s="35" t="s">
        <v>644</v>
      </c>
      <c r="H158" s="35">
        <v>2021</v>
      </c>
      <c r="I158" s="35">
        <v>2022</v>
      </c>
      <c r="J158" s="35">
        <v>2023</v>
      </c>
      <c r="K158" s="36" t="s">
        <v>656</v>
      </c>
    </row>
    <row r="159" spans="2:11" x14ac:dyDescent="0.3">
      <c r="B159" s="92" t="s">
        <v>1199</v>
      </c>
      <c r="C159" s="547" t="s">
        <v>1026</v>
      </c>
      <c r="D159" s="542"/>
      <c r="E159" s="38" t="s">
        <v>666</v>
      </c>
      <c r="F159" s="39"/>
      <c r="G159" s="40" t="s">
        <v>648</v>
      </c>
      <c r="H159" s="132" t="s">
        <v>182</v>
      </c>
      <c r="I159" s="132" t="s">
        <v>182</v>
      </c>
      <c r="J159" s="65">
        <v>6658.2915999999996</v>
      </c>
      <c r="K159" s="42"/>
    </row>
    <row r="160" spans="2:11" x14ac:dyDescent="0.3">
      <c r="B160" s="92" t="s">
        <v>1199</v>
      </c>
      <c r="C160" s="557"/>
      <c r="D160" s="557"/>
      <c r="E160" s="38" t="s">
        <v>109</v>
      </c>
      <c r="F160" s="39"/>
      <c r="G160" s="40" t="s">
        <v>648</v>
      </c>
      <c r="H160" s="79" t="s">
        <v>217</v>
      </c>
      <c r="I160" s="79" t="s">
        <v>217</v>
      </c>
      <c r="J160" s="65">
        <v>6155.2915999999996</v>
      </c>
      <c r="K160" s="42"/>
    </row>
    <row r="161" spans="2:11" x14ac:dyDescent="0.3">
      <c r="B161" s="92" t="s">
        <v>1199</v>
      </c>
      <c r="C161" s="543"/>
      <c r="D161" s="543"/>
      <c r="E161" s="43" t="s">
        <v>110</v>
      </c>
      <c r="F161" s="44"/>
      <c r="G161" s="45" t="s">
        <v>648</v>
      </c>
      <c r="H161" s="82" t="s">
        <v>217</v>
      </c>
      <c r="I161" s="82" t="s">
        <v>217</v>
      </c>
      <c r="J161" s="67">
        <v>503</v>
      </c>
      <c r="K161" s="47"/>
    </row>
    <row r="162" spans="2:11" x14ac:dyDescent="0.3">
      <c r="B162" s="92" t="s">
        <v>1199</v>
      </c>
      <c r="C162" s="34"/>
      <c r="D162" s="34"/>
      <c r="E162" s="34"/>
      <c r="F162" s="34"/>
      <c r="G162" s="37"/>
      <c r="H162" s="34"/>
      <c r="I162" s="34"/>
      <c r="J162" s="34"/>
      <c r="K162" s="34"/>
    </row>
    <row r="163" spans="2:11" s="84" customFormat="1" x14ac:dyDescent="0.3">
      <c r="B163" s="92" t="s">
        <v>1199</v>
      </c>
      <c r="C163" s="84" t="s">
        <v>297</v>
      </c>
      <c r="D163" s="84" t="s">
        <v>1027</v>
      </c>
      <c r="G163" s="85"/>
    </row>
    <row r="164" spans="2:11" x14ac:dyDescent="0.3">
      <c r="B164" s="92" t="s">
        <v>1199</v>
      </c>
      <c r="C164" s="546" t="s">
        <v>657</v>
      </c>
      <c r="D164" s="546"/>
      <c r="E164" s="569"/>
      <c r="F164" s="569"/>
      <c r="G164" s="35" t="s">
        <v>644</v>
      </c>
      <c r="H164" s="35">
        <v>2021</v>
      </c>
      <c r="I164" s="35">
        <v>2022</v>
      </c>
      <c r="J164" s="35">
        <v>2023</v>
      </c>
      <c r="K164" s="36" t="s">
        <v>656</v>
      </c>
    </row>
    <row r="165" spans="2:11" x14ac:dyDescent="0.3">
      <c r="B165" s="92" t="s">
        <v>1199</v>
      </c>
      <c r="C165" s="535" t="s">
        <v>767</v>
      </c>
      <c r="D165" s="535"/>
      <c r="E165" s="535"/>
      <c r="F165" s="536"/>
      <c r="G165" s="40" t="s">
        <v>723</v>
      </c>
      <c r="H165" s="4" t="s">
        <v>182</v>
      </c>
      <c r="I165" s="5" t="s">
        <v>217</v>
      </c>
      <c r="J165" s="525">
        <v>2</v>
      </c>
      <c r="K165" s="42"/>
    </row>
    <row r="166" spans="2:11" x14ac:dyDescent="0.3">
      <c r="B166" s="92" t="s">
        <v>1199</v>
      </c>
      <c r="C166" s="541" t="s">
        <v>1196</v>
      </c>
      <c r="D166" s="541"/>
      <c r="E166" s="541"/>
      <c r="F166" s="539"/>
      <c r="G166" s="45" t="s">
        <v>654</v>
      </c>
      <c r="H166" s="6" t="s">
        <v>217</v>
      </c>
      <c r="I166" s="6" t="s">
        <v>217</v>
      </c>
      <c r="J166" s="526">
        <v>81</v>
      </c>
      <c r="K166" s="47"/>
    </row>
    <row r="167" spans="2:11" x14ac:dyDescent="0.3">
      <c r="B167" s="92" t="s">
        <v>1199</v>
      </c>
      <c r="C167" s="34"/>
      <c r="D167" s="34"/>
      <c r="E167" s="34"/>
      <c r="F167" s="34"/>
      <c r="G167" s="37"/>
      <c r="H167" s="34"/>
      <c r="I167" s="34"/>
      <c r="J167" s="34"/>
      <c r="K167" s="34"/>
    </row>
    <row r="168" spans="2:11" s="84" customFormat="1" x14ac:dyDescent="0.3">
      <c r="B168" s="92" t="s">
        <v>1199</v>
      </c>
      <c r="C168" s="84" t="s">
        <v>298</v>
      </c>
      <c r="D168" s="84" t="s">
        <v>1028</v>
      </c>
      <c r="G168" s="85"/>
    </row>
    <row r="169" spans="2:11" x14ac:dyDescent="0.3">
      <c r="B169" s="92" t="s">
        <v>1199</v>
      </c>
      <c r="C169" s="546" t="s">
        <v>657</v>
      </c>
      <c r="D169" s="546"/>
      <c r="E169" s="569"/>
      <c r="F169" s="569"/>
      <c r="G169" s="35" t="s">
        <v>644</v>
      </c>
      <c r="H169" s="35">
        <v>2021</v>
      </c>
      <c r="I169" s="35">
        <v>2022</v>
      </c>
      <c r="J169" s="35">
        <v>2023</v>
      </c>
      <c r="K169" s="36" t="s">
        <v>656</v>
      </c>
    </row>
    <row r="170" spans="2:11" x14ac:dyDescent="0.3">
      <c r="B170" s="92" t="s">
        <v>1199</v>
      </c>
      <c r="C170" s="541" t="s">
        <v>1029</v>
      </c>
      <c r="D170" s="541"/>
      <c r="E170" s="541"/>
      <c r="F170" s="539"/>
      <c r="G170" s="45" t="s">
        <v>654</v>
      </c>
      <c r="H170" s="63" t="s">
        <v>217</v>
      </c>
      <c r="I170" s="63" t="s">
        <v>217</v>
      </c>
      <c r="J170" s="51">
        <v>55</v>
      </c>
      <c r="K170" s="47"/>
    </row>
    <row r="171" spans="2:11" x14ac:dyDescent="0.3">
      <c r="B171" s="92" t="s">
        <v>1199</v>
      </c>
    </row>
    <row r="172" spans="2:11" x14ac:dyDescent="0.3">
      <c r="B172" s="92" t="s">
        <v>1199</v>
      </c>
    </row>
    <row r="173" spans="2:11" x14ac:dyDescent="0.3">
      <c r="B173" s="92" t="s">
        <v>1200</v>
      </c>
    </row>
    <row r="174" spans="2:11" s="34" customFormat="1" x14ac:dyDescent="0.3">
      <c r="B174" s="87" t="s">
        <v>639</v>
      </c>
      <c r="C174" s="31"/>
      <c r="D174" s="32"/>
      <c r="E174" s="32"/>
      <c r="F174" s="32"/>
      <c r="G174" s="33"/>
      <c r="H174" s="32"/>
      <c r="I174" s="32"/>
      <c r="J174" s="32"/>
      <c r="K174" s="32"/>
    </row>
    <row r="175" spans="2:11" ht="17.25" x14ac:dyDescent="0.3">
      <c r="B175" s="94" t="s">
        <v>1200</v>
      </c>
      <c r="C175" s="28"/>
      <c r="D175" s="28"/>
      <c r="E175" s="29"/>
      <c r="F175" s="29"/>
      <c r="G175" s="30"/>
      <c r="H175" s="29"/>
      <c r="I175" s="29"/>
      <c r="J175" s="29"/>
      <c r="K175" s="29"/>
    </row>
    <row r="176" spans="2:11" x14ac:dyDescent="0.3">
      <c r="B176" s="94" t="s">
        <v>1200</v>
      </c>
      <c r="C176" s="84" t="s">
        <v>304</v>
      </c>
      <c r="D176" s="134" t="s">
        <v>1030</v>
      </c>
      <c r="E176" s="34"/>
      <c r="F176" s="34"/>
      <c r="G176" s="37"/>
      <c r="H176" s="34"/>
      <c r="I176" s="34"/>
      <c r="J176" s="34"/>
      <c r="K176" s="34"/>
    </row>
    <row r="177" spans="2:11" x14ac:dyDescent="0.3">
      <c r="B177" s="94" t="s">
        <v>1200</v>
      </c>
      <c r="C177" s="546" t="s">
        <v>657</v>
      </c>
      <c r="D177" s="546"/>
      <c r="E177" s="569"/>
      <c r="F177" s="569"/>
      <c r="G177" s="35" t="s">
        <v>644</v>
      </c>
      <c r="H177" s="35">
        <v>2021</v>
      </c>
      <c r="I177" s="35">
        <v>2022</v>
      </c>
      <c r="J177" s="35">
        <v>2023</v>
      </c>
      <c r="K177" s="36" t="s">
        <v>656</v>
      </c>
    </row>
    <row r="178" spans="2:11" x14ac:dyDescent="0.3">
      <c r="B178" s="94" t="s">
        <v>1200</v>
      </c>
      <c r="C178" s="535" t="s">
        <v>1031</v>
      </c>
      <c r="D178" s="535"/>
      <c r="E178" s="535"/>
      <c r="F178" s="536"/>
      <c r="G178" s="40" t="s">
        <v>675</v>
      </c>
      <c r="H178" s="65">
        <v>356</v>
      </c>
      <c r="I178" s="65">
        <v>383</v>
      </c>
      <c r="J178" s="65">
        <v>403</v>
      </c>
      <c r="K178" s="42" t="s">
        <v>1044</v>
      </c>
    </row>
    <row r="179" spans="2:11" x14ac:dyDescent="0.3">
      <c r="B179" s="94" t="s">
        <v>1200</v>
      </c>
      <c r="C179" s="542" t="s">
        <v>1032</v>
      </c>
      <c r="D179" s="555"/>
      <c r="E179" s="544" t="s">
        <v>1033</v>
      </c>
      <c r="F179" s="538"/>
      <c r="G179" s="40" t="s">
        <v>675</v>
      </c>
      <c r="H179" s="65">
        <v>45</v>
      </c>
      <c r="I179" s="65">
        <v>49</v>
      </c>
      <c r="J179" s="65">
        <v>52</v>
      </c>
      <c r="K179" s="42"/>
    </row>
    <row r="180" spans="2:11" x14ac:dyDescent="0.3">
      <c r="B180" s="94" t="s">
        <v>1200</v>
      </c>
      <c r="C180" s="563"/>
      <c r="D180" s="564"/>
      <c r="E180" s="544" t="s">
        <v>1034</v>
      </c>
      <c r="F180" s="538"/>
      <c r="G180" s="40" t="s">
        <v>675</v>
      </c>
      <c r="H180" s="65">
        <v>311</v>
      </c>
      <c r="I180" s="65">
        <v>334</v>
      </c>
      <c r="J180" s="65">
        <v>351</v>
      </c>
      <c r="K180" s="42"/>
    </row>
    <row r="181" spans="2:11" x14ac:dyDescent="0.3">
      <c r="B181" s="94" t="s">
        <v>1200</v>
      </c>
      <c r="C181" s="542" t="s">
        <v>1035</v>
      </c>
      <c r="D181" s="555"/>
      <c r="E181" s="592" t="s">
        <v>1036</v>
      </c>
      <c r="F181" s="49" t="s">
        <v>1037</v>
      </c>
      <c r="G181" s="40" t="s">
        <v>675</v>
      </c>
      <c r="H181" s="65">
        <v>68</v>
      </c>
      <c r="I181" s="65">
        <v>81</v>
      </c>
      <c r="J181" s="65">
        <v>102</v>
      </c>
      <c r="K181" s="42"/>
    </row>
    <row r="182" spans="2:11" x14ac:dyDescent="0.3">
      <c r="B182" s="94" t="s">
        <v>1200</v>
      </c>
      <c r="C182" s="557"/>
      <c r="D182" s="556"/>
      <c r="E182" s="593"/>
      <c r="F182" s="49" t="s">
        <v>1033</v>
      </c>
      <c r="G182" s="40" t="s">
        <v>675</v>
      </c>
      <c r="H182" s="132" t="s">
        <v>182</v>
      </c>
      <c r="I182" s="132" t="s">
        <v>182</v>
      </c>
      <c r="J182" s="65">
        <v>17</v>
      </c>
      <c r="K182" s="42"/>
    </row>
    <row r="183" spans="2:11" x14ac:dyDescent="0.3">
      <c r="B183" s="94" t="s">
        <v>1200</v>
      </c>
      <c r="C183" s="557"/>
      <c r="D183" s="556"/>
      <c r="E183" s="594"/>
      <c r="F183" s="49" t="s">
        <v>1034</v>
      </c>
      <c r="G183" s="40" t="s">
        <v>675</v>
      </c>
      <c r="H183" s="132" t="s">
        <v>182</v>
      </c>
      <c r="I183" s="132" t="s">
        <v>182</v>
      </c>
      <c r="J183" s="65">
        <v>85</v>
      </c>
      <c r="K183" s="42"/>
    </row>
    <row r="184" spans="2:11" x14ac:dyDescent="0.3">
      <c r="B184" s="94" t="s">
        <v>1200</v>
      </c>
      <c r="C184" s="557"/>
      <c r="D184" s="556"/>
      <c r="E184" s="592" t="s">
        <v>1038</v>
      </c>
      <c r="F184" s="49" t="s">
        <v>1037</v>
      </c>
      <c r="G184" s="40" t="s">
        <v>675</v>
      </c>
      <c r="H184" s="65">
        <v>185</v>
      </c>
      <c r="I184" s="65">
        <v>198</v>
      </c>
      <c r="J184" s="65">
        <v>208</v>
      </c>
      <c r="K184" s="42"/>
    </row>
    <row r="185" spans="2:11" x14ac:dyDescent="0.3">
      <c r="B185" s="94" t="s">
        <v>1200</v>
      </c>
      <c r="C185" s="557"/>
      <c r="D185" s="556"/>
      <c r="E185" s="593"/>
      <c r="F185" s="49" t="s">
        <v>1033</v>
      </c>
      <c r="G185" s="40" t="s">
        <v>675</v>
      </c>
      <c r="H185" s="132" t="s">
        <v>182</v>
      </c>
      <c r="I185" s="132" t="s">
        <v>182</v>
      </c>
      <c r="J185" s="65">
        <v>33</v>
      </c>
      <c r="K185" s="42"/>
    </row>
    <row r="186" spans="2:11" x14ac:dyDescent="0.3">
      <c r="B186" s="94" t="s">
        <v>1200</v>
      </c>
      <c r="C186" s="557"/>
      <c r="D186" s="556"/>
      <c r="E186" s="594"/>
      <c r="F186" s="49" t="s">
        <v>1034</v>
      </c>
      <c r="G186" s="40" t="s">
        <v>675</v>
      </c>
      <c r="H186" s="132" t="s">
        <v>182</v>
      </c>
      <c r="I186" s="132" t="s">
        <v>182</v>
      </c>
      <c r="J186" s="65">
        <v>175</v>
      </c>
      <c r="K186" s="42"/>
    </row>
    <row r="187" spans="2:11" x14ac:dyDescent="0.3">
      <c r="B187" s="94" t="s">
        <v>1200</v>
      </c>
      <c r="C187" s="557"/>
      <c r="D187" s="556"/>
      <c r="E187" s="592" t="s">
        <v>1039</v>
      </c>
      <c r="F187" s="49" t="s">
        <v>1037</v>
      </c>
      <c r="G187" s="40" t="s">
        <v>675</v>
      </c>
      <c r="H187" s="65">
        <v>103</v>
      </c>
      <c r="I187" s="65">
        <v>104</v>
      </c>
      <c r="J187" s="65">
        <v>93</v>
      </c>
      <c r="K187" s="42"/>
    </row>
    <row r="188" spans="2:11" x14ac:dyDescent="0.3">
      <c r="B188" s="94" t="s">
        <v>1200</v>
      </c>
      <c r="C188" s="557"/>
      <c r="D188" s="556"/>
      <c r="E188" s="593"/>
      <c r="F188" s="49" t="s">
        <v>1033</v>
      </c>
      <c r="G188" s="40" t="s">
        <v>675</v>
      </c>
      <c r="H188" s="132" t="s">
        <v>182</v>
      </c>
      <c r="I188" s="132" t="s">
        <v>182</v>
      </c>
      <c r="J188" s="65">
        <v>2</v>
      </c>
      <c r="K188" s="42"/>
    </row>
    <row r="189" spans="2:11" x14ac:dyDescent="0.3">
      <c r="B189" s="94" t="s">
        <v>1200</v>
      </c>
      <c r="C189" s="563"/>
      <c r="D189" s="564"/>
      <c r="E189" s="594"/>
      <c r="F189" s="49" t="s">
        <v>1034</v>
      </c>
      <c r="G189" s="40" t="s">
        <v>675</v>
      </c>
      <c r="H189" s="132" t="s">
        <v>182</v>
      </c>
      <c r="I189" s="132" t="s">
        <v>182</v>
      </c>
      <c r="J189" s="65">
        <v>91</v>
      </c>
      <c r="K189" s="42"/>
    </row>
    <row r="190" spans="2:11" x14ac:dyDescent="0.3">
      <c r="B190" s="94" t="s">
        <v>1200</v>
      </c>
      <c r="C190" s="542" t="s">
        <v>1040</v>
      </c>
      <c r="D190" s="555"/>
      <c r="E190" s="592" t="s">
        <v>1041</v>
      </c>
      <c r="F190" s="49" t="s">
        <v>1037</v>
      </c>
      <c r="G190" s="40" t="s">
        <v>675</v>
      </c>
      <c r="H190" s="65">
        <v>326</v>
      </c>
      <c r="I190" s="65">
        <v>347</v>
      </c>
      <c r="J190" s="65">
        <v>362</v>
      </c>
      <c r="K190" s="42"/>
    </row>
    <row r="191" spans="2:11" x14ac:dyDescent="0.3">
      <c r="B191" s="94" t="s">
        <v>1200</v>
      </c>
      <c r="C191" s="557"/>
      <c r="D191" s="556"/>
      <c r="E191" s="593"/>
      <c r="F191" s="49" t="s">
        <v>1033</v>
      </c>
      <c r="G191" s="40" t="s">
        <v>675</v>
      </c>
      <c r="H191" s="132" t="s">
        <v>182</v>
      </c>
      <c r="I191" s="132" t="s">
        <v>182</v>
      </c>
      <c r="J191" s="65">
        <v>48</v>
      </c>
      <c r="K191" s="42"/>
    </row>
    <row r="192" spans="2:11" x14ac:dyDescent="0.3">
      <c r="B192" s="94" t="s">
        <v>1200</v>
      </c>
      <c r="C192" s="557"/>
      <c r="D192" s="556"/>
      <c r="E192" s="594"/>
      <c r="F192" s="49" t="s">
        <v>1034</v>
      </c>
      <c r="G192" s="40" t="s">
        <v>675</v>
      </c>
      <c r="H192" s="132" t="s">
        <v>182</v>
      </c>
      <c r="I192" s="132" t="s">
        <v>182</v>
      </c>
      <c r="J192" s="65">
        <v>314</v>
      </c>
      <c r="K192" s="42"/>
    </row>
    <row r="193" spans="2:11" x14ac:dyDescent="0.3">
      <c r="B193" s="94" t="s">
        <v>1200</v>
      </c>
      <c r="C193" s="557"/>
      <c r="D193" s="556"/>
      <c r="E193" s="592" t="s">
        <v>1042</v>
      </c>
      <c r="F193" s="49" t="s">
        <v>1037</v>
      </c>
      <c r="G193" s="40" t="s">
        <v>675</v>
      </c>
      <c r="H193" s="65">
        <v>30</v>
      </c>
      <c r="I193" s="65">
        <v>36</v>
      </c>
      <c r="J193" s="65">
        <v>41</v>
      </c>
      <c r="K193" s="42"/>
    </row>
    <row r="194" spans="2:11" x14ac:dyDescent="0.3">
      <c r="B194" s="94" t="s">
        <v>1200</v>
      </c>
      <c r="C194" s="557"/>
      <c r="D194" s="556"/>
      <c r="E194" s="593"/>
      <c r="F194" s="49" t="s">
        <v>1033</v>
      </c>
      <c r="G194" s="40" t="s">
        <v>675</v>
      </c>
      <c r="H194" s="132" t="s">
        <v>182</v>
      </c>
      <c r="I194" s="132" t="s">
        <v>182</v>
      </c>
      <c r="J194" s="65">
        <v>4</v>
      </c>
      <c r="K194" s="42"/>
    </row>
    <row r="195" spans="2:11" x14ac:dyDescent="0.3">
      <c r="B195" s="94" t="s">
        <v>1200</v>
      </c>
      <c r="C195" s="557"/>
      <c r="D195" s="556"/>
      <c r="E195" s="594"/>
      <c r="F195" s="49" t="s">
        <v>1034</v>
      </c>
      <c r="G195" s="40" t="s">
        <v>675</v>
      </c>
      <c r="H195" s="132" t="s">
        <v>182</v>
      </c>
      <c r="I195" s="132" t="s">
        <v>182</v>
      </c>
      <c r="J195" s="65">
        <v>37</v>
      </c>
      <c r="K195" s="42"/>
    </row>
    <row r="196" spans="2:11" x14ac:dyDescent="0.3">
      <c r="B196" s="94" t="s">
        <v>1200</v>
      </c>
      <c r="C196" s="557"/>
      <c r="D196" s="556"/>
      <c r="E196" s="592" t="s">
        <v>1043</v>
      </c>
      <c r="F196" s="49" t="s">
        <v>1037</v>
      </c>
      <c r="G196" s="40" t="s">
        <v>675</v>
      </c>
      <c r="H196" s="79">
        <v>2</v>
      </c>
      <c r="I196" s="79">
        <v>3</v>
      </c>
      <c r="J196" s="65">
        <v>4</v>
      </c>
      <c r="K196" s="42"/>
    </row>
    <row r="197" spans="2:11" x14ac:dyDescent="0.3">
      <c r="B197" s="94" t="s">
        <v>1200</v>
      </c>
      <c r="C197" s="557"/>
      <c r="D197" s="556"/>
      <c r="E197" s="593"/>
      <c r="F197" s="49" t="s">
        <v>1033</v>
      </c>
      <c r="G197" s="40" t="s">
        <v>675</v>
      </c>
      <c r="H197" s="79" t="s">
        <v>217</v>
      </c>
      <c r="I197" s="79" t="s">
        <v>217</v>
      </c>
      <c r="J197" s="65">
        <v>2</v>
      </c>
      <c r="K197" s="42"/>
    </row>
    <row r="198" spans="2:11" x14ac:dyDescent="0.3">
      <c r="B198" s="94" t="s">
        <v>1200</v>
      </c>
      <c r="C198" s="543"/>
      <c r="D198" s="558"/>
      <c r="E198" s="595"/>
      <c r="F198" s="51" t="s">
        <v>1034</v>
      </c>
      <c r="G198" s="45" t="s">
        <v>675</v>
      </c>
      <c r="H198" s="82" t="s">
        <v>217</v>
      </c>
      <c r="I198" s="82" t="s">
        <v>217</v>
      </c>
      <c r="J198" s="67">
        <v>2</v>
      </c>
      <c r="K198" s="47"/>
    </row>
    <row r="199" spans="2:11" x14ac:dyDescent="0.3">
      <c r="B199" s="94" t="s">
        <v>1200</v>
      </c>
      <c r="C199" s="34"/>
      <c r="D199" s="34"/>
      <c r="E199" s="34"/>
      <c r="F199" s="34"/>
      <c r="G199" s="34"/>
      <c r="H199" s="34"/>
      <c r="I199" s="34"/>
      <c r="J199" s="34"/>
      <c r="K199" s="34"/>
    </row>
    <row r="200" spans="2:11" x14ac:dyDescent="0.3">
      <c r="B200" s="94" t="s">
        <v>1200</v>
      </c>
      <c r="C200" s="84" t="s">
        <v>306</v>
      </c>
      <c r="D200" s="134" t="s">
        <v>1045</v>
      </c>
      <c r="E200" s="34"/>
      <c r="F200" s="34"/>
      <c r="G200" s="34"/>
      <c r="H200" s="34"/>
      <c r="I200" s="34"/>
      <c r="J200" s="34"/>
      <c r="K200" s="34"/>
    </row>
    <row r="201" spans="2:11" x14ac:dyDescent="0.3">
      <c r="B201" s="94" t="s">
        <v>1200</v>
      </c>
      <c r="C201" s="546" t="s">
        <v>657</v>
      </c>
      <c r="D201" s="546"/>
      <c r="E201" s="569"/>
      <c r="F201" s="569"/>
      <c r="G201" s="35" t="s">
        <v>644</v>
      </c>
      <c r="H201" s="35">
        <v>2021</v>
      </c>
      <c r="I201" s="35">
        <v>2022</v>
      </c>
      <c r="J201" s="35">
        <v>2023</v>
      </c>
      <c r="K201" s="36" t="s">
        <v>656</v>
      </c>
    </row>
    <row r="202" spans="2:11" x14ac:dyDescent="0.3">
      <c r="B202" s="94" t="s">
        <v>1200</v>
      </c>
      <c r="C202" s="547" t="s">
        <v>872</v>
      </c>
      <c r="D202" s="548"/>
      <c r="E202" s="632" t="s">
        <v>1046</v>
      </c>
      <c r="F202" s="49" t="s">
        <v>1033</v>
      </c>
      <c r="G202" s="40" t="s">
        <v>675</v>
      </c>
      <c r="H202" s="95">
        <v>2</v>
      </c>
      <c r="I202" s="95">
        <v>2</v>
      </c>
      <c r="J202" s="95">
        <v>2</v>
      </c>
      <c r="K202" s="42"/>
    </row>
    <row r="203" spans="2:11" x14ac:dyDescent="0.3">
      <c r="B203" s="94" t="s">
        <v>1200</v>
      </c>
      <c r="C203" s="549"/>
      <c r="D203" s="550"/>
      <c r="E203" s="633"/>
      <c r="F203" s="49" t="s">
        <v>1034</v>
      </c>
      <c r="G203" s="40" t="s">
        <v>675</v>
      </c>
      <c r="H203" s="95">
        <v>8</v>
      </c>
      <c r="I203" s="95">
        <v>10</v>
      </c>
      <c r="J203" s="95">
        <v>11</v>
      </c>
      <c r="K203" s="42"/>
    </row>
    <row r="204" spans="2:11" x14ac:dyDescent="0.3">
      <c r="B204" s="94" t="s">
        <v>1200</v>
      </c>
      <c r="C204" s="549"/>
      <c r="D204" s="550"/>
      <c r="E204" s="632" t="s">
        <v>1047</v>
      </c>
      <c r="F204" s="49" t="s">
        <v>1033</v>
      </c>
      <c r="G204" s="40" t="s">
        <v>675</v>
      </c>
      <c r="H204" s="95">
        <v>1</v>
      </c>
      <c r="I204" s="95">
        <v>1</v>
      </c>
      <c r="J204" s="95">
        <v>1</v>
      </c>
      <c r="K204" s="42"/>
    </row>
    <row r="205" spans="2:11" x14ac:dyDescent="0.3">
      <c r="B205" s="94" t="s">
        <v>1200</v>
      </c>
      <c r="C205" s="549"/>
      <c r="D205" s="550"/>
      <c r="E205" s="633"/>
      <c r="F205" s="49" t="s">
        <v>1034</v>
      </c>
      <c r="G205" s="40" t="s">
        <v>675</v>
      </c>
      <c r="H205" s="95">
        <v>6</v>
      </c>
      <c r="I205" s="95">
        <v>8</v>
      </c>
      <c r="J205" s="95">
        <v>8</v>
      </c>
      <c r="K205" s="42"/>
    </row>
    <row r="206" spans="2:11" x14ac:dyDescent="0.3">
      <c r="B206" s="94" t="s">
        <v>1200</v>
      </c>
      <c r="C206" s="549"/>
      <c r="D206" s="550"/>
      <c r="E206" s="632" t="s">
        <v>1048</v>
      </c>
      <c r="F206" s="49" t="s">
        <v>1033</v>
      </c>
      <c r="G206" s="40" t="s">
        <v>675</v>
      </c>
      <c r="H206" s="95">
        <v>6</v>
      </c>
      <c r="I206" s="95">
        <v>7</v>
      </c>
      <c r="J206" s="95">
        <v>8</v>
      </c>
      <c r="K206" s="42"/>
    </row>
    <row r="207" spans="2:11" x14ac:dyDescent="0.3">
      <c r="B207" s="94" t="s">
        <v>1200</v>
      </c>
      <c r="C207" s="549"/>
      <c r="D207" s="550"/>
      <c r="E207" s="633"/>
      <c r="F207" s="49" t="s">
        <v>1034</v>
      </c>
      <c r="G207" s="40" t="s">
        <v>675</v>
      </c>
      <c r="H207" s="95">
        <v>69</v>
      </c>
      <c r="I207" s="95">
        <v>70</v>
      </c>
      <c r="J207" s="95">
        <v>76</v>
      </c>
      <c r="K207" s="42"/>
    </row>
    <row r="208" spans="2:11" x14ac:dyDescent="0.3">
      <c r="B208" s="94" t="s">
        <v>1200</v>
      </c>
      <c r="C208" s="549"/>
      <c r="D208" s="550"/>
      <c r="E208" s="632" t="s">
        <v>1049</v>
      </c>
      <c r="F208" s="49" t="s">
        <v>1033</v>
      </c>
      <c r="G208" s="40" t="s">
        <v>675</v>
      </c>
      <c r="H208" s="79" t="s">
        <v>217</v>
      </c>
      <c r="I208" s="79" t="s">
        <v>217</v>
      </c>
      <c r="J208" s="95">
        <v>16</v>
      </c>
      <c r="K208" s="42"/>
    </row>
    <row r="209" spans="2:11" x14ac:dyDescent="0.3">
      <c r="B209" s="94" t="s">
        <v>1200</v>
      </c>
      <c r="C209" s="549"/>
      <c r="D209" s="550"/>
      <c r="E209" s="633"/>
      <c r="F209" s="49" t="s">
        <v>1034</v>
      </c>
      <c r="G209" s="40" t="s">
        <v>675</v>
      </c>
      <c r="H209" s="79" t="s">
        <v>217</v>
      </c>
      <c r="I209" s="79" t="s">
        <v>217</v>
      </c>
      <c r="J209" s="95">
        <v>68</v>
      </c>
      <c r="K209" s="42"/>
    </row>
    <row r="210" spans="2:11" x14ac:dyDescent="0.3">
      <c r="B210" s="94" t="s">
        <v>1200</v>
      </c>
      <c r="C210" s="549"/>
      <c r="D210" s="550"/>
      <c r="E210" s="632" t="s">
        <v>1050</v>
      </c>
      <c r="F210" s="49" t="s">
        <v>1033</v>
      </c>
      <c r="G210" s="40" t="s">
        <v>675</v>
      </c>
      <c r="H210" s="95">
        <v>2</v>
      </c>
      <c r="I210" s="95">
        <v>2</v>
      </c>
      <c r="J210" s="95">
        <v>2</v>
      </c>
      <c r="K210" s="42"/>
    </row>
    <row r="211" spans="2:11" x14ac:dyDescent="0.3">
      <c r="B211" s="94" t="s">
        <v>1200</v>
      </c>
      <c r="C211" s="549"/>
      <c r="D211" s="550"/>
      <c r="E211" s="633"/>
      <c r="F211" s="49" t="s">
        <v>1034</v>
      </c>
      <c r="G211" s="40" t="s">
        <v>675</v>
      </c>
      <c r="H211" s="95">
        <v>15</v>
      </c>
      <c r="I211" s="95">
        <v>15</v>
      </c>
      <c r="J211" s="95">
        <v>14</v>
      </c>
      <c r="K211" s="42"/>
    </row>
    <row r="212" spans="2:11" x14ac:dyDescent="0.3">
      <c r="B212" s="94" t="s">
        <v>1200</v>
      </c>
      <c r="C212" s="549"/>
      <c r="D212" s="550"/>
      <c r="E212" s="632" t="s">
        <v>1051</v>
      </c>
      <c r="F212" s="49" t="s">
        <v>1033</v>
      </c>
      <c r="G212" s="40" t="s">
        <v>675</v>
      </c>
      <c r="H212" s="95">
        <v>9</v>
      </c>
      <c r="I212" s="95">
        <v>7</v>
      </c>
      <c r="J212" s="95">
        <v>7</v>
      </c>
      <c r="K212" s="42"/>
    </row>
    <row r="213" spans="2:11" x14ac:dyDescent="0.3">
      <c r="B213" s="94" t="s">
        <v>1200</v>
      </c>
      <c r="C213" s="567"/>
      <c r="D213" s="568"/>
      <c r="E213" s="633"/>
      <c r="F213" s="49" t="s">
        <v>1034</v>
      </c>
      <c r="G213" s="40" t="s">
        <v>675</v>
      </c>
      <c r="H213" s="95">
        <v>19</v>
      </c>
      <c r="I213" s="95">
        <v>23</v>
      </c>
      <c r="J213" s="95">
        <v>19</v>
      </c>
      <c r="K213" s="42"/>
    </row>
    <row r="214" spans="2:11" x14ac:dyDescent="0.3">
      <c r="B214" s="94" t="s">
        <v>1200</v>
      </c>
      <c r="C214" s="542" t="s">
        <v>882</v>
      </c>
      <c r="D214" s="555"/>
      <c r="E214" s="559" t="s">
        <v>1052</v>
      </c>
      <c r="F214" s="536"/>
      <c r="G214" s="40" t="s">
        <v>675</v>
      </c>
      <c r="H214" s="95">
        <v>12</v>
      </c>
      <c r="I214" s="95">
        <v>12</v>
      </c>
      <c r="J214" s="95">
        <v>12</v>
      </c>
      <c r="K214" s="42"/>
    </row>
    <row r="215" spans="2:11" x14ac:dyDescent="0.3">
      <c r="B215" s="94" t="s">
        <v>1200</v>
      </c>
      <c r="C215" s="557"/>
      <c r="D215" s="556"/>
      <c r="E215" s="559" t="s">
        <v>1053</v>
      </c>
      <c r="F215" s="536"/>
      <c r="G215" s="40" t="s">
        <v>675</v>
      </c>
      <c r="H215" s="95">
        <v>3</v>
      </c>
      <c r="I215" s="95">
        <v>3</v>
      </c>
      <c r="J215" s="95">
        <v>3</v>
      </c>
      <c r="K215" s="42"/>
    </row>
    <row r="216" spans="2:11" x14ac:dyDescent="0.3">
      <c r="B216" s="94" t="s">
        <v>1200</v>
      </c>
      <c r="C216" s="543"/>
      <c r="D216" s="558"/>
      <c r="E216" s="561" t="s">
        <v>1054</v>
      </c>
      <c r="F216" s="539"/>
      <c r="G216" s="45" t="s">
        <v>675</v>
      </c>
      <c r="H216" s="96">
        <v>1</v>
      </c>
      <c r="I216" s="96">
        <v>1</v>
      </c>
      <c r="J216" s="96">
        <v>1</v>
      </c>
      <c r="K216" s="47"/>
    </row>
    <row r="217" spans="2:11" x14ac:dyDescent="0.3">
      <c r="B217" s="94" t="s">
        <v>1200</v>
      </c>
      <c r="C217" s="34"/>
      <c r="D217" s="34"/>
      <c r="E217" s="34"/>
      <c r="F217" s="34"/>
      <c r="G217" s="34"/>
      <c r="H217" s="34"/>
      <c r="I217" s="34"/>
      <c r="J217" s="34"/>
      <c r="K217" s="34"/>
    </row>
    <row r="218" spans="2:11" x14ac:dyDescent="0.3">
      <c r="B218" s="94" t="s">
        <v>1200</v>
      </c>
      <c r="C218" s="84" t="s">
        <v>308</v>
      </c>
      <c r="D218" s="134" t="s">
        <v>1058</v>
      </c>
      <c r="E218" s="34"/>
      <c r="F218" s="34"/>
      <c r="G218" s="34"/>
      <c r="H218" s="34"/>
      <c r="I218" s="34"/>
      <c r="J218" s="34"/>
      <c r="K218" s="34"/>
    </row>
    <row r="219" spans="2:11" x14ac:dyDescent="0.3">
      <c r="B219" s="94" t="s">
        <v>1200</v>
      </c>
      <c r="C219" s="546" t="s">
        <v>657</v>
      </c>
      <c r="D219" s="546"/>
      <c r="E219" s="569"/>
      <c r="F219" s="569"/>
      <c r="G219" s="35" t="s">
        <v>644</v>
      </c>
      <c r="H219" s="35">
        <v>2021</v>
      </c>
      <c r="I219" s="35">
        <v>2022</v>
      </c>
      <c r="J219" s="35">
        <v>2023</v>
      </c>
      <c r="K219" s="36" t="s">
        <v>656</v>
      </c>
    </row>
    <row r="220" spans="2:11" x14ac:dyDescent="0.3">
      <c r="B220" s="94" t="s">
        <v>1200</v>
      </c>
      <c r="C220" s="536" t="s">
        <v>1055</v>
      </c>
      <c r="D220" s="536"/>
      <c r="E220" s="562"/>
      <c r="F220" s="562"/>
      <c r="G220" s="40" t="s">
        <v>675</v>
      </c>
      <c r="H220" s="95">
        <v>37</v>
      </c>
      <c r="I220" s="95">
        <v>50</v>
      </c>
      <c r="J220" s="95">
        <v>46</v>
      </c>
      <c r="K220" t="s">
        <v>1057</v>
      </c>
    </row>
    <row r="221" spans="2:11" x14ac:dyDescent="0.3">
      <c r="B221" s="94" t="s">
        <v>1200</v>
      </c>
      <c r="C221" s="542" t="s">
        <v>1056</v>
      </c>
      <c r="D221" s="555"/>
      <c r="E221" s="562" t="s">
        <v>1037</v>
      </c>
      <c r="F221" s="562"/>
      <c r="G221" s="40" t="s">
        <v>675</v>
      </c>
      <c r="H221" s="95">
        <v>24</v>
      </c>
      <c r="I221" s="95">
        <v>27</v>
      </c>
      <c r="J221" s="95">
        <v>37</v>
      </c>
      <c r="K221" s="42"/>
    </row>
    <row r="222" spans="2:11" x14ac:dyDescent="0.3">
      <c r="B222" s="94" t="s">
        <v>1200</v>
      </c>
      <c r="C222" s="557"/>
      <c r="D222" s="556"/>
      <c r="E222" s="571" t="s">
        <v>1032</v>
      </c>
      <c r="F222" s="49" t="s">
        <v>1033</v>
      </c>
      <c r="G222" s="40" t="s">
        <v>675</v>
      </c>
      <c r="H222" s="79" t="s">
        <v>217</v>
      </c>
      <c r="I222" s="79" t="s">
        <v>217</v>
      </c>
      <c r="J222" s="95">
        <v>4</v>
      </c>
      <c r="K222" s="42"/>
    </row>
    <row r="223" spans="2:11" x14ac:dyDescent="0.3">
      <c r="B223" s="94" t="s">
        <v>1200</v>
      </c>
      <c r="C223" s="557"/>
      <c r="D223" s="556"/>
      <c r="E223" s="571"/>
      <c r="F223" s="49" t="s">
        <v>1034</v>
      </c>
      <c r="G223" s="40" t="s">
        <v>675</v>
      </c>
      <c r="H223" s="79" t="s">
        <v>217</v>
      </c>
      <c r="I223" s="79" t="s">
        <v>217</v>
      </c>
      <c r="J223" s="95">
        <v>33</v>
      </c>
      <c r="K223" s="42"/>
    </row>
    <row r="224" spans="2:11" x14ac:dyDescent="0.3">
      <c r="B224" s="94" t="s">
        <v>1200</v>
      </c>
      <c r="C224" s="557"/>
      <c r="D224" s="556"/>
      <c r="E224" s="571" t="s">
        <v>1035</v>
      </c>
      <c r="F224" s="49" t="s">
        <v>1036</v>
      </c>
      <c r="G224" s="40" t="s">
        <v>675</v>
      </c>
      <c r="H224" s="79" t="s">
        <v>217</v>
      </c>
      <c r="I224" s="79" t="s">
        <v>217</v>
      </c>
      <c r="J224" s="95">
        <v>36</v>
      </c>
      <c r="K224" s="42"/>
    </row>
    <row r="225" spans="2:11" x14ac:dyDescent="0.3">
      <c r="B225" s="94" t="s">
        <v>1200</v>
      </c>
      <c r="C225" s="557"/>
      <c r="D225" s="556"/>
      <c r="E225" s="571"/>
      <c r="F225" s="49" t="s">
        <v>1038</v>
      </c>
      <c r="G225" s="40" t="s">
        <v>675</v>
      </c>
      <c r="H225" s="79" t="s">
        <v>217</v>
      </c>
      <c r="I225" s="79" t="s">
        <v>217</v>
      </c>
      <c r="J225" s="95">
        <v>1</v>
      </c>
      <c r="K225" s="42"/>
    </row>
    <row r="226" spans="2:11" x14ac:dyDescent="0.3">
      <c r="B226" s="94" t="s">
        <v>1200</v>
      </c>
      <c r="C226" s="563"/>
      <c r="D226" s="564"/>
      <c r="E226" s="571"/>
      <c r="F226" s="49" t="s">
        <v>1039</v>
      </c>
      <c r="G226" s="40" t="s">
        <v>675</v>
      </c>
      <c r="H226" s="79" t="s">
        <v>217</v>
      </c>
      <c r="I226" s="79" t="s">
        <v>217</v>
      </c>
      <c r="J226" s="95">
        <v>0</v>
      </c>
      <c r="K226" s="42"/>
    </row>
    <row r="227" spans="2:11" x14ac:dyDescent="0.3">
      <c r="B227" s="94" t="s">
        <v>1200</v>
      </c>
      <c r="C227" s="542" t="s">
        <v>886</v>
      </c>
      <c r="D227" s="555"/>
      <c r="E227" s="562" t="s">
        <v>1037</v>
      </c>
      <c r="F227" s="562"/>
      <c r="G227" s="40" t="s">
        <v>675</v>
      </c>
      <c r="H227" s="95">
        <v>13</v>
      </c>
      <c r="I227" s="95">
        <v>23</v>
      </c>
      <c r="J227" s="95">
        <v>9</v>
      </c>
      <c r="K227" s="42"/>
    </row>
    <row r="228" spans="2:11" x14ac:dyDescent="0.3">
      <c r="B228" s="94" t="s">
        <v>1200</v>
      </c>
      <c r="C228" s="557"/>
      <c r="D228" s="556"/>
      <c r="E228" s="571" t="s">
        <v>1032</v>
      </c>
      <c r="F228" s="49" t="s">
        <v>1033</v>
      </c>
      <c r="G228" s="40" t="s">
        <v>675</v>
      </c>
      <c r="H228" s="79" t="s">
        <v>217</v>
      </c>
      <c r="I228" s="79" t="s">
        <v>217</v>
      </c>
      <c r="J228" s="95">
        <v>3</v>
      </c>
      <c r="K228" s="42"/>
    </row>
    <row r="229" spans="2:11" x14ac:dyDescent="0.3">
      <c r="B229" s="94" t="s">
        <v>1200</v>
      </c>
      <c r="C229" s="557"/>
      <c r="D229" s="556"/>
      <c r="E229" s="571"/>
      <c r="F229" s="49" t="s">
        <v>1034</v>
      </c>
      <c r="G229" s="40" t="s">
        <v>675</v>
      </c>
      <c r="H229" s="79" t="s">
        <v>217</v>
      </c>
      <c r="I229" s="79" t="s">
        <v>217</v>
      </c>
      <c r="J229" s="95">
        <v>6</v>
      </c>
      <c r="K229" s="42"/>
    </row>
    <row r="230" spans="2:11" x14ac:dyDescent="0.3">
      <c r="B230" s="94" t="s">
        <v>1200</v>
      </c>
      <c r="C230" s="557"/>
      <c r="D230" s="556"/>
      <c r="E230" s="592" t="s">
        <v>861</v>
      </c>
      <c r="F230" s="49" t="s">
        <v>1036</v>
      </c>
      <c r="G230" s="40" t="s">
        <v>675</v>
      </c>
      <c r="H230" s="120" t="s">
        <v>217</v>
      </c>
      <c r="I230" s="120" t="s">
        <v>217</v>
      </c>
      <c r="J230" s="95">
        <v>4</v>
      </c>
      <c r="K230" s="42"/>
    </row>
    <row r="231" spans="2:11" x14ac:dyDescent="0.3">
      <c r="B231" s="94" t="s">
        <v>1200</v>
      </c>
      <c r="C231" s="557"/>
      <c r="D231" s="556"/>
      <c r="E231" s="593"/>
      <c r="F231" s="49" t="s">
        <v>1038</v>
      </c>
      <c r="G231" s="40" t="s">
        <v>675</v>
      </c>
      <c r="H231" s="120" t="s">
        <v>217</v>
      </c>
      <c r="I231" s="120" t="s">
        <v>217</v>
      </c>
      <c r="J231" s="95">
        <v>3</v>
      </c>
      <c r="K231" s="42"/>
    </row>
    <row r="232" spans="2:11" x14ac:dyDescent="0.3">
      <c r="B232" s="94" t="s">
        <v>1200</v>
      </c>
      <c r="C232" s="543"/>
      <c r="D232" s="558"/>
      <c r="E232" s="595"/>
      <c r="F232" s="51" t="s">
        <v>865</v>
      </c>
      <c r="G232" s="45" t="s">
        <v>675</v>
      </c>
      <c r="H232" s="121" t="s">
        <v>217</v>
      </c>
      <c r="I232" s="121" t="s">
        <v>217</v>
      </c>
      <c r="J232" s="96">
        <v>2</v>
      </c>
      <c r="K232" s="47"/>
    </row>
    <row r="233" spans="2:11" x14ac:dyDescent="0.3">
      <c r="B233" s="94" t="s">
        <v>1200</v>
      </c>
      <c r="C233" s="34"/>
      <c r="D233" s="34"/>
      <c r="E233" s="34"/>
      <c r="F233" s="34"/>
      <c r="G233" s="34"/>
      <c r="H233" s="34"/>
      <c r="I233" s="34"/>
      <c r="J233" s="34"/>
      <c r="K233" s="34"/>
    </row>
    <row r="234" spans="2:11" x14ac:dyDescent="0.3">
      <c r="B234" s="94" t="s">
        <v>1200</v>
      </c>
      <c r="C234" s="84" t="s">
        <v>309</v>
      </c>
      <c r="D234" s="84" t="s">
        <v>890</v>
      </c>
      <c r="E234" s="34"/>
      <c r="F234" s="34"/>
      <c r="G234" s="34"/>
      <c r="H234" s="34"/>
      <c r="I234" s="34"/>
      <c r="J234" s="34"/>
      <c r="K234" s="34"/>
    </row>
    <row r="235" spans="2:11" x14ac:dyDescent="0.3">
      <c r="B235" s="94" t="s">
        <v>1200</v>
      </c>
      <c r="C235" s="546" t="s">
        <v>657</v>
      </c>
      <c r="D235" s="546"/>
      <c r="E235" s="569"/>
      <c r="F235" s="569"/>
      <c r="G235" s="35" t="s">
        <v>644</v>
      </c>
      <c r="H235" s="35">
        <v>2021</v>
      </c>
      <c r="I235" s="35">
        <v>2022</v>
      </c>
      <c r="J235" s="35">
        <v>2023</v>
      </c>
      <c r="K235" s="36" t="s">
        <v>656</v>
      </c>
    </row>
    <row r="236" spans="2:11" x14ac:dyDescent="0.3">
      <c r="B236" s="94" t="s">
        <v>1200</v>
      </c>
      <c r="C236" s="536" t="s">
        <v>891</v>
      </c>
      <c r="D236" s="536"/>
      <c r="E236" s="562"/>
      <c r="F236" s="562"/>
      <c r="G236" s="40" t="s">
        <v>33</v>
      </c>
      <c r="H236" s="97">
        <v>4.0462427745664744</v>
      </c>
      <c r="I236" s="97">
        <v>10.674157303370785</v>
      </c>
      <c r="J236" s="97">
        <v>3.9164490861618799</v>
      </c>
      <c r="K236" s="42"/>
    </row>
    <row r="237" spans="2:11" x14ac:dyDescent="0.3">
      <c r="B237" s="94" t="s">
        <v>1200</v>
      </c>
      <c r="C237" s="539" t="s">
        <v>892</v>
      </c>
      <c r="D237" s="539"/>
      <c r="E237" s="540"/>
      <c r="F237" s="540"/>
      <c r="G237" s="45" t="s">
        <v>33</v>
      </c>
      <c r="H237" s="98">
        <v>1.4450867052023122</v>
      </c>
      <c r="I237" s="98">
        <v>5.0561797752808983</v>
      </c>
      <c r="J237" s="98">
        <v>3.3942558746736298</v>
      </c>
      <c r="K237" s="47"/>
    </row>
    <row r="238" spans="2:11" x14ac:dyDescent="0.3">
      <c r="B238" s="94" t="s">
        <v>1200</v>
      </c>
      <c r="C238" s="34"/>
      <c r="D238" s="34"/>
      <c r="E238" s="34"/>
      <c r="F238" s="34"/>
      <c r="G238" s="37"/>
      <c r="H238" s="34"/>
      <c r="I238" s="34"/>
      <c r="J238" s="34"/>
      <c r="K238" s="34"/>
    </row>
    <row r="239" spans="2:11" x14ac:dyDescent="0.3">
      <c r="B239" s="94" t="s">
        <v>1200</v>
      </c>
      <c r="C239" s="84" t="s">
        <v>311</v>
      </c>
      <c r="D239" s="84" t="s">
        <v>893</v>
      </c>
      <c r="E239" s="84"/>
      <c r="F239" s="84"/>
      <c r="G239" s="37"/>
      <c r="H239" s="34"/>
      <c r="I239" s="34"/>
      <c r="J239" s="34"/>
      <c r="K239" s="34"/>
    </row>
    <row r="240" spans="2:11" x14ac:dyDescent="0.3">
      <c r="B240" s="94" t="s">
        <v>1200</v>
      </c>
      <c r="C240" s="546" t="s">
        <v>657</v>
      </c>
      <c r="D240" s="546"/>
      <c r="E240" s="569"/>
      <c r="F240" s="569"/>
      <c r="G240" s="35" t="s">
        <v>644</v>
      </c>
      <c r="H240" s="35">
        <v>2021</v>
      </c>
      <c r="I240" s="35">
        <v>2022</v>
      </c>
      <c r="J240" s="35">
        <v>2023</v>
      </c>
      <c r="K240" s="36" t="s">
        <v>656</v>
      </c>
    </row>
    <row r="241" spans="2:11" x14ac:dyDescent="0.3">
      <c r="B241" s="94" t="s">
        <v>1200</v>
      </c>
      <c r="C241" s="586" t="s">
        <v>894</v>
      </c>
      <c r="D241" s="586"/>
      <c r="E241" s="587"/>
      <c r="F241" s="587"/>
      <c r="G241" s="69" t="s">
        <v>895</v>
      </c>
      <c r="H241" s="101">
        <v>13.44</v>
      </c>
      <c r="I241" s="101">
        <v>12.71</v>
      </c>
      <c r="J241" s="101">
        <v>11.4</v>
      </c>
      <c r="K241" s="71"/>
    </row>
    <row r="242" spans="2:11" x14ac:dyDescent="0.3">
      <c r="B242" s="94" t="s">
        <v>1200</v>
      </c>
      <c r="C242" s="588" t="s">
        <v>897</v>
      </c>
      <c r="D242" s="588"/>
      <c r="E242" s="589"/>
      <c r="F242" s="589"/>
      <c r="G242" s="69" t="s">
        <v>895</v>
      </c>
      <c r="H242" s="101">
        <v>14.36</v>
      </c>
      <c r="I242" s="101">
        <v>13.62</v>
      </c>
      <c r="J242" s="101">
        <v>12.2</v>
      </c>
      <c r="K242" s="71"/>
    </row>
    <row r="243" spans="2:11" x14ac:dyDescent="0.3">
      <c r="B243" s="94" t="s">
        <v>1200</v>
      </c>
      <c r="C243" s="590" t="s">
        <v>896</v>
      </c>
      <c r="D243" s="590"/>
      <c r="E243" s="591"/>
      <c r="F243" s="591"/>
      <c r="G243" s="102" t="s">
        <v>895</v>
      </c>
      <c r="H243" s="103">
        <v>6.99</v>
      </c>
      <c r="I243" s="103">
        <v>6.45</v>
      </c>
      <c r="J243" s="103">
        <v>6.2</v>
      </c>
      <c r="K243" s="104"/>
    </row>
    <row r="244" spans="2:11" x14ac:dyDescent="0.3">
      <c r="B244" s="94" t="s">
        <v>1200</v>
      </c>
      <c r="C244" s="34"/>
      <c r="D244" s="34"/>
      <c r="E244" s="34"/>
      <c r="F244" s="34"/>
      <c r="G244" s="37"/>
      <c r="H244" s="34"/>
      <c r="I244" s="34"/>
      <c r="J244" s="34"/>
      <c r="K244" s="34"/>
    </row>
    <row r="245" spans="2:11" x14ac:dyDescent="0.3">
      <c r="B245" s="94" t="s">
        <v>1200</v>
      </c>
      <c r="C245" s="84" t="s">
        <v>313</v>
      </c>
      <c r="D245" s="84" t="s">
        <v>699</v>
      </c>
      <c r="E245" s="34"/>
      <c r="F245" s="34"/>
      <c r="G245" s="34"/>
      <c r="H245" s="34"/>
      <c r="I245" s="34"/>
      <c r="J245" s="34"/>
      <c r="K245" s="34"/>
    </row>
    <row r="246" spans="2:11" x14ac:dyDescent="0.3">
      <c r="B246" s="94" t="s">
        <v>1200</v>
      </c>
      <c r="C246" s="546" t="s">
        <v>657</v>
      </c>
      <c r="D246" s="546"/>
      <c r="E246" s="569"/>
      <c r="F246" s="569"/>
      <c r="G246" s="35" t="s">
        <v>644</v>
      </c>
      <c r="H246" s="35">
        <v>2021</v>
      </c>
      <c r="I246" s="35">
        <v>2022</v>
      </c>
      <c r="J246" s="35">
        <v>2023</v>
      </c>
      <c r="K246" s="36" t="s">
        <v>656</v>
      </c>
    </row>
    <row r="247" spans="2:11" x14ac:dyDescent="0.3">
      <c r="B247" s="94" t="s">
        <v>1200</v>
      </c>
      <c r="C247" s="590" t="s">
        <v>898</v>
      </c>
      <c r="D247" s="590"/>
      <c r="E247" s="591"/>
      <c r="F247" s="591"/>
      <c r="G247" s="45" t="s">
        <v>33</v>
      </c>
      <c r="H247" s="96">
        <v>89.606741573033716</v>
      </c>
      <c r="I247" s="96">
        <v>88.511749347258487</v>
      </c>
      <c r="J247" s="96">
        <v>87.593052109181144</v>
      </c>
      <c r="K247" s="47"/>
    </row>
    <row r="248" spans="2:11" x14ac:dyDescent="0.3">
      <c r="B248" s="94" t="s">
        <v>1200</v>
      </c>
      <c r="C248" s="34"/>
      <c r="D248" s="34"/>
      <c r="E248" s="34"/>
      <c r="F248" s="34"/>
      <c r="G248" s="34"/>
      <c r="H248" s="34"/>
      <c r="I248" s="34"/>
      <c r="J248" s="34"/>
      <c r="K248" s="34"/>
    </row>
    <row r="249" spans="2:11" x14ac:dyDescent="0.3">
      <c r="B249" s="94" t="s">
        <v>1200</v>
      </c>
      <c r="C249" s="84" t="s">
        <v>315</v>
      </c>
      <c r="D249" s="134" t="s">
        <v>700</v>
      </c>
      <c r="E249" s="34"/>
      <c r="F249" s="34"/>
      <c r="G249" s="34"/>
      <c r="H249" s="34"/>
      <c r="I249" s="34"/>
      <c r="J249" s="34"/>
      <c r="K249" s="34"/>
    </row>
    <row r="250" spans="2:11" x14ac:dyDescent="0.3">
      <c r="B250" s="94" t="s">
        <v>1200</v>
      </c>
      <c r="C250" s="546" t="s">
        <v>657</v>
      </c>
      <c r="D250" s="546"/>
      <c r="E250" s="569"/>
      <c r="F250" s="569"/>
      <c r="G250" s="35" t="s">
        <v>644</v>
      </c>
      <c r="H250" s="35">
        <v>2021</v>
      </c>
      <c r="I250" s="35">
        <v>2022</v>
      </c>
      <c r="J250" s="35">
        <v>2023</v>
      </c>
      <c r="K250" s="36" t="s">
        <v>656</v>
      </c>
    </row>
    <row r="251" spans="2:11" x14ac:dyDescent="0.3">
      <c r="B251" s="94" t="s">
        <v>1200</v>
      </c>
      <c r="C251" s="536" t="s">
        <v>906</v>
      </c>
      <c r="D251" s="536"/>
      <c r="E251" s="562"/>
      <c r="F251" s="562"/>
      <c r="G251" s="40" t="s">
        <v>908</v>
      </c>
      <c r="H251" s="65">
        <v>25.623595505617978</v>
      </c>
      <c r="I251" s="65">
        <v>24.328981723237597</v>
      </c>
      <c r="J251" s="65">
        <v>33.136476426799007</v>
      </c>
      <c r="K251" s="105"/>
    </row>
    <row r="252" spans="2:11" x14ac:dyDescent="0.3">
      <c r="B252" s="94" t="s">
        <v>1200</v>
      </c>
      <c r="C252" s="536" t="s">
        <v>907</v>
      </c>
      <c r="D252" s="536"/>
      <c r="E252" s="562"/>
      <c r="F252" s="562"/>
      <c r="G252" s="40" t="s">
        <v>909</v>
      </c>
      <c r="H252" s="70">
        <v>0.57977528089887642</v>
      </c>
      <c r="I252" s="70">
        <v>0.72635509138381205</v>
      </c>
      <c r="J252" s="70">
        <v>0.56575682382133996</v>
      </c>
      <c r="K252" s="42"/>
    </row>
    <row r="253" spans="2:11" x14ac:dyDescent="0.3">
      <c r="B253" s="94" t="s">
        <v>1200</v>
      </c>
      <c r="C253" s="535" t="s">
        <v>1059</v>
      </c>
      <c r="D253" s="535"/>
      <c r="E253" s="535"/>
      <c r="F253" s="536"/>
      <c r="G253" s="40" t="s">
        <v>33</v>
      </c>
      <c r="H253" s="132" t="s">
        <v>182</v>
      </c>
      <c r="I253" s="79" t="s">
        <v>217</v>
      </c>
      <c r="J253" s="65">
        <v>41.191066997518611</v>
      </c>
      <c r="K253" s="42"/>
    </row>
    <row r="254" spans="2:11" ht="37.15" customHeight="1" x14ac:dyDescent="0.3">
      <c r="B254" s="94" t="s">
        <v>1200</v>
      </c>
      <c r="C254" s="542" t="s">
        <v>1208</v>
      </c>
      <c r="D254" s="555"/>
      <c r="E254" s="584" t="s">
        <v>1060</v>
      </c>
      <c r="F254" s="585"/>
      <c r="G254" s="40" t="s">
        <v>154</v>
      </c>
      <c r="H254" s="79" t="s">
        <v>217</v>
      </c>
      <c r="I254" s="79" t="s">
        <v>217</v>
      </c>
      <c r="J254" s="65">
        <v>92.803970223325067</v>
      </c>
      <c r="K254" s="42"/>
    </row>
    <row r="255" spans="2:11" ht="37.15" customHeight="1" x14ac:dyDescent="0.3">
      <c r="B255" s="94" t="s">
        <v>1200</v>
      </c>
      <c r="C255" s="557"/>
      <c r="D255" s="556"/>
      <c r="E255" s="584" t="s">
        <v>1061</v>
      </c>
      <c r="F255" s="585"/>
      <c r="G255" s="40" t="s">
        <v>154</v>
      </c>
      <c r="H255" s="79" t="s">
        <v>217</v>
      </c>
      <c r="I255" s="79" t="s">
        <v>217</v>
      </c>
      <c r="J255" s="65">
        <v>92.803970223325067</v>
      </c>
      <c r="K255" s="42"/>
    </row>
    <row r="256" spans="2:11" ht="37.15" customHeight="1" x14ac:dyDescent="0.3">
      <c r="B256" s="94" t="s">
        <v>1200</v>
      </c>
      <c r="C256" s="543"/>
      <c r="D256" s="558"/>
      <c r="E256" s="630" t="s">
        <v>1062</v>
      </c>
      <c r="F256" s="631"/>
      <c r="G256" s="45" t="s">
        <v>154</v>
      </c>
      <c r="H256" s="82" t="s">
        <v>217</v>
      </c>
      <c r="I256" s="82" t="s">
        <v>217</v>
      </c>
      <c r="J256" s="67">
        <v>96.774193548387103</v>
      </c>
      <c r="K256" s="47"/>
    </row>
    <row r="257" spans="2:11" x14ac:dyDescent="0.3">
      <c r="B257" s="94" t="s">
        <v>1200</v>
      </c>
      <c r="C257" s="34"/>
      <c r="D257" s="34"/>
      <c r="E257" s="34"/>
      <c r="F257" s="34"/>
      <c r="G257" s="34"/>
      <c r="H257" s="34"/>
      <c r="I257" s="34"/>
      <c r="J257" s="34"/>
      <c r="K257" s="34"/>
    </row>
    <row r="258" spans="2:11" x14ac:dyDescent="0.3">
      <c r="B258" s="94" t="s">
        <v>1200</v>
      </c>
      <c r="C258" s="84" t="s">
        <v>317</v>
      </c>
      <c r="D258" s="84" t="s">
        <v>701</v>
      </c>
      <c r="E258" s="84"/>
      <c r="F258" s="84"/>
      <c r="G258" s="34"/>
      <c r="H258" s="34"/>
      <c r="I258" s="34"/>
      <c r="J258" s="34"/>
      <c r="K258" s="34"/>
    </row>
    <row r="259" spans="2:11" x14ac:dyDescent="0.3">
      <c r="B259" s="94" t="s">
        <v>1200</v>
      </c>
      <c r="C259" s="546" t="s">
        <v>657</v>
      </c>
      <c r="D259" s="546"/>
      <c r="E259" s="569"/>
      <c r="F259" s="569"/>
      <c r="G259" s="35" t="s">
        <v>644</v>
      </c>
      <c r="H259" s="35">
        <v>2021</v>
      </c>
      <c r="I259" s="35">
        <v>2022</v>
      </c>
      <c r="J259" s="35">
        <v>2023</v>
      </c>
      <c r="K259" s="36" t="s">
        <v>656</v>
      </c>
    </row>
    <row r="260" spans="2:11" ht="33" x14ac:dyDescent="0.3">
      <c r="B260" s="94" t="s">
        <v>1200</v>
      </c>
      <c r="C260" s="535" t="s">
        <v>921</v>
      </c>
      <c r="D260" s="535"/>
      <c r="E260" s="535"/>
      <c r="F260" s="536"/>
      <c r="G260" s="40" t="s">
        <v>33</v>
      </c>
      <c r="H260" s="97">
        <v>94.7</v>
      </c>
      <c r="I260" s="97">
        <v>94.9</v>
      </c>
      <c r="J260" s="97">
        <v>97.5</v>
      </c>
      <c r="K260" s="105" t="s">
        <v>1063</v>
      </c>
    </row>
    <row r="261" spans="2:11" x14ac:dyDescent="0.3">
      <c r="B261" s="94" t="s">
        <v>1200</v>
      </c>
      <c r="C261" s="582" t="s">
        <v>1210</v>
      </c>
      <c r="D261" s="582"/>
      <c r="E261" s="583"/>
      <c r="F261" s="583"/>
      <c r="G261" s="40" t="s">
        <v>675</v>
      </c>
      <c r="H261" s="95">
        <v>12</v>
      </c>
      <c r="I261" s="95">
        <v>12</v>
      </c>
      <c r="J261" s="95">
        <v>12</v>
      </c>
      <c r="K261" s="42"/>
    </row>
    <row r="262" spans="2:11" x14ac:dyDescent="0.3">
      <c r="B262" s="94" t="s">
        <v>1200</v>
      </c>
      <c r="C262" s="535" t="s">
        <v>923</v>
      </c>
      <c r="D262" s="535"/>
      <c r="E262" s="535"/>
      <c r="F262" s="536"/>
      <c r="G262" s="40" t="s">
        <v>723</v>
      </c>
      <c r="H262" s="95">
        <v>4</v>
      </c>
      <c r="I262" s="95">
        <v>4</v>
      </c>
      <c r="J262" s="95">
        <v>4</v>
      </c>
      <c r="K262" s="42"/>
    </row>
    <row r="263" spans="2:11" x14ac:dyDescent="0.3">
      <c r="B263" s="94" t="s">
        <v>1200</v>
      </c>
      <c r="C263" s="541" t="s">
        <v>922</v>
      </c>
      <c r="D263" s="541"/>
      <c r="E263" s="541"/>
      <c r="F263" s="539"/>
      <c r="G263" s="45" t="s">
        <v>33</v>
      </c>
      <c r="H263" s="96">
        <v>40.168539325842694</v>
      </c>
      <c r="I263" s="96">
        <v>38.903394255874673</v>
      </c>
      <c r="J263" s="96">
        <v>37.965260545905707</v>
      </c>
      <c r="K263" s="47"/>
    </row>
    <row r="264" spans="2:11" x14ac:dyDescent="0.3">
      <c r="B264" s="94" t="s">
        <v>1200</v>
      </c>
      <c r="C264" s="34"/>
      <c r="D264" s="34"/>
      <c r="E264" s="34"/>
      <c r="F264" s="34"/>
      <c r="G264" s="34"/>
      <c r="H264" s="34"/>
      <c r="I264" s="34"/>
      <c r="J264" s="34"/>
      <c r="K264" s="34"/>
    </row>
    <row r="265" spans="2:11" x14ac:dyDescent="0.3">
      <c r="B265" s="94" t="s">
        <v>1200</v>
      </c>
      <c r="C265" s="84" t="s">
        <v>318</v>
      </c>
      <c r="D265" s="134" t="s">
        <v>1064</v>
      </c>
      <c r="E265" s="34"/>
      <c r="F265" s="34"/>
      <c r="G265" s="34"/>
      <c r="H265" s="34"/>
      <c r="I265" s="34"/>
      <c r="J265" s="34"/>
      <c r="K265" s="34"/>
    </row>
    <row r="266" spans="2:11" x14ac:dyDescent="0.3">
      <c r="B266" s="94" t="s">
        <v>1200</v>
      </c>
      <c r="C266" s="546" t="s">
        <v>657</v>
      </c>
      <c r="D266" s="546"/>
      <c r="E266" s="569"/>
      <c r="F266" s="569"/>
      <c r="G266" s="35" t="s">
        <v>644</v>
      </c>
      <c r="H266" s="35">
        <v>2021</v>
      </c>
      <c r="I266" s="35">
        <v>2022</v>
      </c>
      <c r="J266" s="35">
        <v>2023</v>
      </c>
      <c r="K266" s="36" t="s">
        <v>656</v>
      </c>
    </row>
    <row r="267" spans="2:11" x14ac:dyDescent="0.3">
      <c r="B267" s="94" t="s">
        <v>1200</v>
      </c>
      <c r="C267" s="547" t="s">
        <v>919</v>
      </c>
      <c r="D267" s="548"/>
      <c r="E267" s="559" t="s">
        <v>1065</v>
      </c>
      <c r="F267" s="536"/>
      <c r="G267" s="40" t="s">
        <v>33</v>
      </c>
      <c r="H267" s="95">
        <v>77.630283423588196</v>
      </c>
      <c r="I267" s="95">
        <v>80.646385209713003</v>
      </c>
      <c r="J267" s="95">
        <v>88.593155893536121</v>
      </c>
      <c r="K267" s="42"/>
    </row>
    <row r="268" spans="2:11" x14ac:dyDescent="0.3">
      <c r="B268" s="94" t="s">
        <v>1200</v>
      </c>
      <c r="C268" s="549"/>
      <c r="D268" s="550"/>
      <c r="E268" s="559" t="s">
        <v>1070</v>
      </c>
      <c r="F268" s="536"/>
      <c r="G268" s="40" t="s">
        <v>33</v>
      </c>
      <c r="H268" s="95">
        <v>65.486725663716811</v>
      </c>
      <c r="I268" s="95">
        <v>97.040409789413786</v>
      </c>
      <c r="J268" s="95">
        <v>93.527153044432268</v>
      </c>
      <c r="K268" s="42" t="s">
        <v>1072</v>
      </c>
    </row>
    <row r="269" spans="2:11" x14ac:dyDescent="0.3">
      <c r="B269" s="94" t="s">
        <v>1200</v>
      </c>
      <c r="C269" s="549"/>
      <c r="D269" s="550"/>
      <c r="E269" s="559" t="s">
        <v>1066</v>
      </c>
      <c r="F269" s="536"/>
      <c r="G269" s="40" t="s">
        <v>33</v>
      </c>
      <c r="H269" s="95">
        <v>90.372670807453417</v>
      </c>
      <c r="I269" s="95">
        <v>96.194824961948243</v>
      </c>
      <c r="J269" s="95">
        <v>97.375690607734811</v>
      </c>
      <c r="K269" s="42"/>
    </row>
    <row r="270" spans="2:11" x14ac:dyDescent="0.3">
      <c r="B270" s="94" t="s">
        <v>1200</v>
      </c>
      <c r="C270" s="567"/>
      <c r="D270" s="568"/>
      <c r="E270" s="559" t="s">
        <v>1067</v>
      </c>
      <c r="F270" s="536"/>
      <c r="G270" s="40" t="s">
        <v>33</v>
      </c>
      <c r="H270" s="95">
        <v>101.38248847926268</v>
      </c>
      <c r="I270" s="95">
        <v>96.304347826086953</v>
      </c>
      <c r="J270" s="95">
        <v>97.764227642276424</v>
      </c>
      <c r="K270" s="42"/>
    </row>
    <row r="271" spans="2:11" x14ac:dyDescent="0.3">
      <c r="B271" s="94" t="s">
        <v>1200</v>
      </c>
      <c r="C271" s="547" t="s">
        <v>920</v>
      </c>
      <c r="D271" s="548"/>
      <c r="E271" s="559" t="s">
        <v>1068</v>
      </c>
      <c r="F271" s="536"/>
      <c r="G271" s="40" t="s">
        <v>33</v>
      </c>
      <c r="H271" s="120" t="s">
        <v>217</v>
      </c>
      <c r="I271" s="120" t="s">
        <v>217</v>
      </c>
      <c r="J271" s="95">
        <v>88.593155893536135</v>
      </c>
      <c r="K271" s="42"/>
    </row>
    <row r="272" spans="2:11" x14ac:dyDescent="0.3">
      <c r="B272" s="94" t="s">
        <v>1200</v>
      </c>
      <c r="C272" s="549"/>
      <c r="D272" s="550"/>
      <c r="E272" s="559" t="s">
        <v>1071</v>
      </c>
      <c r="F272" s="536"/>
      <c r="G272" s="40" t="s">
        <v>33</v>
      </c>
      <c r="H272" s="120" t="s">
        <v>217</v>
      </c>
      <c r="I272" s="120" t="s">
        <v>217</v>
      </c>
      <c r="J272" s="95">
        <v>93.527153044432268</v>
      </c>
      <c r="K272" s="42" t="s">
        <v>1072</v>
      </c>
    </row>
    <row r="273" spans="2:11" x14ac:dyDescent="0.3">
      <c r="B273" s="94" t="s">
        <v>1200</v>
      </c>
      <c r="C273" s="549"/>
      <c r="D273" s="550"/>
      <c r="E273" s="559" t="s">
        <v>1069</v>
      </c>
      <c r="F273" s="536"/>
      <c r="G273" s="40" t="s">
        <v>33</v>
      </c>
      <c r="H273" s="120" t="s">
        <v>217</v>
      </c>
      <c r="I273" s="120" t="s">
        <v>217</v>
      </c>
      <c r="J273" s="95">
        <v>97.375690607734811</v>
      </c>
      <c r="K273" s="42"/>
    </row>
    <row r="274" spans="2:11" x14ac:dyDescent="0.3">
      <c r="B274" s="94" t="s">
        <v>1200</v>
      </c>
      <c r="C274" s="551"/>
      <c r="D274" s="552"/>
      <c r="E274" s="561" t="s">
        <v>931</v>
      </c>
      <c r="F274" s="539"/>
      <c r="G274" s="45" t="s">
        <v>33</v>
      </c>
      <c r="H274" s="121" t="s">
        <v>217</v>
      </c>
      <c r="I274" s="121" t="s">
        <v>217</v>
      </c>
      <c r="J274" s="96">
        <v>97.764227642276424</v>
      </c>
      <c r="K274" s="47"/>
    </row>
    <row r="275" spans="2:11" x14ac:dyDescent="0.3">
      <c r="B275" s="94" t="s">
        <v>1200</v>
      </c>
      <c r="C275" s="34"/>
      <c r="D275" s="34"/>
      <c r="E275" s="34"/>
      <c r="F275" s="34"/>
      <c r="G275" s="34"/>
      <c r="H275" s="34"/>
      <c r="I275" s="34"/>
      <c r="J275" s="34"/>
      <c r="K275" s="34"/>
    </row>
    <row r="276" spans="2:11" x14ac:dyDescent="0.3">
      <c r="B276" s="94" t="s">
        <v>1200</v>
      </c>
      <c r="C276" s="84" t="s">
        <v>320</v>
      </c>
      <c r="D276" s="84" t="s">
        <v>925</v>
      </c>
      <c r="E276" s="84"/>
      <c r="F276" s="84"/>
      <c r="G276" s="34"/>
      <c r="H276" s="34"/>
      <c r="I276" s="34"/>
      <c r="J276" s="34"/>
      <c r="K276" s="34"/>
    </row>
    <row r="277" spans="2:11" x14ac:dyDescent="0.3">
      <c r="B277" s="94" t="s">
        <v>1200</v>
      </c>
      <c r="C277" s="546" t="s">
        <v>657</v>
      </c>
      <c r="D277" s="546"/>
      <c r="E277" s="569"/>
      <c r="F277" s="569"/>
      <c r="G277" s="35" t="s">
        <v>644</v>
      </c>
      <c r="H277" s="35">
        <v>2021</v>
      </c>
      <c r="I277" s="35">
        <v>2022</v>
      </c>
      <c r="J277" s="35">
        <v>2023</v>
      </c>
      <c r="K277" s="36" t="s">
        <v>656</v>
      </c>
    </row>
    <row r="278" spans="2:11" x14ac:dyDescent="0.3">
      <c r="B278" s="94" t="s">
        <v>1200</v>
      </c>
      <c r="C278" s="541" t="s">
        <v>926</v>
      </c>
      <c r="D278" s="541"/>
      <c r="E278" s="541"/>
      <c r="F278" s="539"/>
      <c r="G278" s="45" t="s">
        <v>33</v>
      </c>
      <c r="H278" s="106">
        <v>7.2063494159849598E-2</v>
      </c>
      <c r="I278" s="106">
        <v>9.9193068190279704E-2</v>
      </c>
      <c r="J278" s="106">
        <v>0.15205719070403001</v>
      </c>
      <c r="K278" s="47"/>
    </row>
    <row r="279" spans="2:11" x14ac:dyDescent="0.3">
      <c r="B279" s="94" t="s">
        <v>1200</v>
      </c>
      <c r="C279" s="34"/>
      <c r="D279" s="34"/>
      <c r="E279" s="34"/>
      <c r="F279" s="34"/>
      <c r="G279" s="34"/>
      <c r="H279" s="34"/>
      <c r="I279" s="34"/>
      <c r="J279" s="34"/>
      <c r="K279" s="34"/>
    </row>
    <row r="280" spans="2:11" x14ac:dyDescent="0.3">
      <c r="B280" s="94" t="s">
        <v>1200</v>
      </c>
      <c r="C280" s="84" t="s">
        <v>321</v>
      </c>
      <c r="D280" s="84" t="s">
        <v>703</v>
      </c>
      <c r="E280" s="84"/>
      <c r="F280" s="84"/>
      <c r="G280" s="34"/>
      <c r="H280" s="34"/>
      <c r="I280" s="34"/>
      <c r="J280" s="34"/>
      <c r="K280" s="34"/>
    </row>
    <row r="281" spans="2:11" x14ac:dyDescent="0.3">
      <c r="B281" s="94" t="s">
        <v>1200</v>
      </c>
      <c r="C281" s="546" t="s">
        <v>657</v>
      </c>
      <c r="D281" s="546"/>
      <c r="E281" s="569"/>
      <c r="F281" s="569"/>
      <c r="G281" s="35" t="s">
        <v>644</v>
      </c>
      <c r="H281" s="35">
        <v>2021</v>
      </c>
      <c r="I281" s="35">
        <v>2022</v>
      </c>
      <c r="J281" s="35">
        <v>2023</v>
      </c>
      <c r="K281" s="36" t="s">
        <v>656</v>
      </c>
    </row>
    <row r="282" spans="2:11" ht="17.45" customHeight="1" x14ac:dyDescent="0.3">
      <c r="B282" s="94" t="s">
        <v>1200</v>
      </c>
      <c r="C282" s="547" t="s">
        <v>933</v>
      </c>
      <c r="D282" s="548"/>
      <c r="E282" s="562" t="s">
        <v>1037</v>
      </c>
      <c r="F282" s="562"/>
      <c r="G282" s="40" t="s">
        <v>675</v>
      </c>
      <c r="H282" s="95">
        <v>5</v>
      </c>
      <c r="I282" s="95">
        <v>3</v>
      </c>
      <c r="J282" s="95">
        <v>2</v>
      </c>
      <c r="K282" s="42"/>
    </row>
    <row r="283" spans="2:11" x14ac:dyDescent="0.3">
      <c r="B283" s="94" t="s">
        <v>1200</v>
      </c>
      <c r="C283" s="549"/>
      <c r="D283" s="550"/>
      <c r="E283" s="562" t="s">
        <v>1033</v>
      </c>
      <c r="F283" s="562"/>
      <c r="G283" s="40" t="s">
        <v>675</v>
      </c>
      <c r="H283" s="95">
        <v>5</v>
      </c>
      <c r="I283" s="95">
        <v>3</v>
      </c>
      <c r="J283" s="95">
        <v>2</v>
      </c>
      <c r="K283" s="42"/>
    </row>
    <row r="284" spans="2:11" x14ac:dyDescent="0.3">
      <c r="B284" s="94" t="s">
        <v>1200</v>
      </c>
      <c r="C284" s="567"/>
      <c r="D284" s="568"/>
      <c r="E284" s="559" t="s">
        <v>1034</v>
      </c>
      <c r="F284" s="536"/>
      <c r="G284" s="40" t="s">
        <v>675</v>
      </c>
      <c r="H284" s="95">
        <v>0</v>
      </c>
      <c r="I284" s="95">
        <v>0</v>
      </c>
      <c r="J284" s="95">
        <v>0</v>
      </c>
      <c r="K284" s="42"/>
    </row>
    <row r="285" spans="2:11" ht="17.45" customHeight="1" x14ac:dyDescent="0.3">
      <c r="B285" s="94" t="s">
        <v>1200</v>
      </c>
      <c r="C285" s="547" t="s">
        <v>934</v>
      </c>
      <c r="D285" s="548"/>
      <c r="E285" s="562" t="s">
        <v>1037</v>
      </c>
      <c r="F285" s="562"/>
      <c r="G285" s="40" t="s">
        <v>675</v>
      </c>
      <c r="H285" s="95">
        <v>4</v>
      </c>
      <c r="I285" s="95">
        <v>0</v>
      </c>
      <c r="J285" s="95">
        <v>3</v>
      </c>
      <c r="K285" s="42"/>
    </row>
    <row r="286" spans="2:11" x14ac:dyDescent="0.3">
      <c r="B286" s="94" t="s">
        <v>1200</v>
      </c>
      <c r="C286" s="549"/>
      <c r="D286" s="550"/>
      <c r="E286" s="562" t="s">
        <v>1033</v>
      </c>
      <c r="F286" s="562"/>
      <c r="G286" s="40" t="s">
        <v>675</v>
      </c>
      <c r="H286" s="95">
        <v>4</v>
      </c>
      <c r="I286" s="95">
        <v>0</v>
      </c>
      <c r="J286" s="95">
        <v>3</v>
      </c>
      <c r="K286" s="42"/>
    </row>
    <row r="287" spans="2:11" x14ac:dyDescent="0.3">
      <c r="B287" s="94" t="s">
        <v>1200</v>
      </c>
      <c r="C287" s="567"/>
      <c r="D287" s="568"/>
      <c r="E287" s="559" t="s">
        <v>1034</v>
      </c>
      <c r="F287" s="536"/>
      <c r="G287" s="40" t="s">
        <v>675</v>
      </c>
      <c r="H287" s="95">
        <v>0</v>
      </c>
      <c r="I287" s="95">
        <v>0</v>
      </c>
      <c r="J287" s="95">
        <v>0</v>
      </c>
      <c r="K287" s="42"/>
    </row>
    <row r="288" spans="2:11" ht="17.45" customHeight="1" x14ac:dyDescent="0.3">
      <c r="B288" s="94" t="s">
        <v>1200</v>
      </c>
      <c r="C288" s="547" t="s">
        <v>935</v>
      </c>
      <c r="D288" s="548"/>
      <c r="E288" s="562" t="s">
        <v>1037</v>
      </c>
      <c r="F288" s="562"/>
      <c r="G288" s="40" t="s">
        <v>675</v>
      </c>
      <c r="H288" s="95">
        <v>3</v>
      </c>
      <c r="I288" s="95">
        <v>4</v>
      </c>
      <c r="J288" s="95">
        <v>2</v>
      </c>
      <c r="K288" s="42" t="s">
        <v>1073</v>
      </c>
    </row>
    <row r="289" spans="2:11" x14ac:dyDescent="0.3">
      <c r="B289" s="94" t="s">
        <v>1200</v>
      </c>
      <c r="C289" s="549"/>
      <c r="D289" s="550"/>
      <c r="E289" s="562" t="s">
        <v>1033</v>
      </c>
      <c r="F289" s="562"/>
      <c r="G289" s="40" t="s">
        <v>675</v>
      </c>
      <c r="H289" s="95">
        <v>3</v>
      </c>
      <c r="I289" s="95">
        <v>4</v>
      </c>
      <c r="J289" s="95">
        <v>2</v>
      </c>
      <c r="K289" s="42"/>
    </row>
    <row r="290" spans="2:11" x14ac:dyDescent="0.3">
      <c r="B290" s="94" t="s">
        <v>1200</v>
      </c>
      <c r="C290" s="551"/>
      <c r="D290" s="552"/>
      <c r="E290" s="540" t="s">
        <v>1034</v>
      </c>
      <c r="F290" s="540"/>
      <c r="G290" s="45" t="s">
        <v>675</v>
      </c>
      <c r="H290" s="96">
        <v>0</v>
      </c>
      <c r="I290" s="96">
        <v>0</v>
      </c>
      <c r="J290" s="96">
        <v>0</v>
      </c>
      <c r="K290" s="47"/>
    </row>
    <row r="291" spans="2:11" x14ac:dyDescent="0.3">
      <c r="B291" s="94" t="s">
        <v>1200</v>
      </c>
      <c r="C291" s="34"/>
      <c r="D291" s="34"/>
      <c r="E291" s="34"/>
      <c r="F291" s="34"/>
      <c r="G291" s="34"/>
      <c r="H291" s="34"/>
      <c r="I291" s="34"/>
      <c r="J291" s="34"/>
      <c r="K291" s="34"/>
    </row>
    <row r="292" spans="2:11" x14ac:dyDescent="0.3">
      <c r="B292" s="94" t="s">
        <v>1200</v>
      </c>
      <c r="C292" s="84" t="s">
        <v>322</v>
      </c>
      <c r="D292" s="84" t="s">
        <v>1074</v>
      </c>
      <c r="E292" s="34"/>
      <c r="F292" s="34"/>
      <c r="G292" s="37"/>
      <c r="H292" s="34"/>
      <c r="I292" s="34"/>
      <c r="J292" s="34"/>
      <c r="K292" s="34"/>
    </row>
    <row r="293" spans="2:11" x14ac:dyDescent="0.3">
      <c r="B293" s="94" t="s">
        <v>1200</v>
      </c>
      <c r="C293" s="546" t="s">
        <v>657</v>
      </c>
      <c r="D293" s="546"/>
      <c r="E293" s="569"/>
      <c r="F293" s="569"/>
      <c r="G293" s="35" t="s">
        <v>644</v>
      </c>
      <c r="H293" s="35">
        <v>2021</v>
      </c>
      <c r="I293" s="35">
        <v>2022</v>
      </c>
      <c r="J293" s="35">
        <v>2023</v>
      </c>
      <c r="K293" s="36" t="s">
        <v>656</v>
      </c>
    </row>
    <row r="294" spans="2:11" x14ac:dyDescent="0.3">
      <c r="B294" s="94" t="s">
        <v>1200</v>
      </c>
      <c r="C294" s="541" t="s">
        <v>936</v>
      </c>
      <c r="D294" s="541"/>
      <c r="E294" s="541"/>
      <c r="F294" s="539"/>
      <c r="G294" s="45" t="s">
        <v>33</v>
      </c>
      <c r="H294" s="119" t="s">
        <v>182</v>
      </c>
      <c r="I294" s="119" t="s">
        <v>182</v>
      </c>
      <c r="J294" s="96">
        <v>100</v>
      </c>
      <c r="K294" s="47"/>
    </row>
    <row r="295" spans="2:11" x14ac:dyDescent="0.3">
      <c r="B295" s="94" t="s">
        <v>1200</v>
      </c>
      <c r="C295" s="34"/>
      <c r="D295" s="34"/>
      <c r="E295" s="34"/>
      <c r="F295" s="34"/>
      <c r="G295" s="34"/>
      <c r="H295" s="34"/>
      <c r="I295" s="34"/>
      <c r="J295" s="34"/>
      <c r="K295" s="34"/>
    </row>
    <row r="296" spans="2:11" x14ac:dyDescent="0.3">
      <c r="B296" s="94" t="s">
        <v>1200</v>
      </c>
      <c r="C296" s="84" t="s">
        <v>324</v>
      </c>
      <c r="D296" s="84" t="s">
        <v>1075</v>
      </c>
      <c r="E296" s="34"/>
      <c r="F296" s="34"/>
      <c r="G296" s="37"/>
      <c r="H296" s="34"/>
      <c r="I296" s="34"/>
      <c r="J296" s="34"/>
      <c r="K296" s="34"/>
    </row>
    <row r="297" spans="2:11" x14ac:dyDescent="0.3">
      <c r="B297" s="94" t="s">
        <v>1200</v>
      </c>
      <c r="C297" s="546" t="s">
        <v>657</v>
      </c>
      <c r="D297" s="546"/>
      <c r="E297" s="569"/>
      <c r="F297" s="569"/>
      <c r="G297" s="35" t="s">
        <v>644</v>
      </c>
      <c r="H297" s="35">
        <v>2021</v>
      </c>
      <c r="I297" s="35">
        <v>2022</v>
      </c>
      <c r="J297" s="35">
        <v>2023</v>
      </c>
      <c r="K297" s="36" t="s">
        <v>656</v>
      </c>
    </row>
    <row r="298" spans="2:11" x14ac:dyDescent="0.3">
      <c r="B298" s="94" t="s">
        <v>1200</v>
      </c>
      <c r="C298" s="535" t="s">
        <v>767</v>
      </c>
      <c r="D298" s="535"/>
      <c r="E298" s="535"/>
      <c r="F298" s="536"/>
      <c r="G298" s="40" t="s">
        <v>723</v>
      </c>
      <c r="H298" s="120" t="s">
        <v>217</v>
      </c>
      <c r="I298" s="120" t="s">
        <v>217</v>
      </c>
      <c r="J298" s="95">
        <v>2</v>
      </c>
      <c r="K298" s="42"/>
    </row>
    <row r="299" spans="2:11" x14ac:dyDescent="0.3">
      <c r="B299" s="94" t="s">
        <v>1200</v>
      </c>
      <c r="C299" s="541" t="s">
        <v>1196</v>
      </c>
      <c r="D299" s="541"/>
      <c r="E299" s="541"/>
      <c r="F299" s="539"/>
      <c r="G299" s="45" t="s">
        <v>654</v>
      </c>
      <c r="H299" s="121" t="s">
        <v>217</v>
      </c>
      <c r="I299" s="77" t="s">
        <v>217</v>
      </c>
      <c r="J299" s="201">
        <v>17.12</v>
      </c>
      <c r="K299" s="47"/>
    </row>
    <row r="300" spans="2:11" x14ac:dyDescent="0.3">
      <c r="B300" s="94" t="s">
        <v>1200</v>
      </c>
      <c r="C300" s="34"/>
      <c r="D300" s="34"/>
      <c r="E300" s="34"/>
      <c r="F300" s="34"/>
      <c r="G300" s="34"/>
      <c r="H300" s="34"/>
      <c r="I300" s="34"/>
      <c r="J300" s="34"/>
      <c r="K300" s="34"/>
    </row>
    <row r="301" spans="2:11" x14ac:dyDescent="0.3">
      <c r="B301" s="94" t="s">
        <v>1200</v>
      </c>
      <c r="C301" s="84" t="s">
        <v>327</v>
      </c>
      <c r="D301" s="84" t="s">
        <v>939</v>
      </c>
      <c r="E301" s="34"/>
      <c r="F301" s="34"/>
      <c r="G301" s="37"/>
      <c r="H301" s="34"/>
      <c r="I301" s="34"/>
      <c r="J301" s="34"/>
      <c r="K301" s="34"/>
    </row>
    <row r="302" spans="2:11" x14ac:dyDescent="0.3">
      <c r="B302" s="94" t="s">
        <v>1200</v>
      </c>
      <c r="C302" s="546" t="s">
        <v>657</v>
      </c>
      <c r="D302" s="546"/>
      <c r="E302" s="569"/>
      <c r="F302" s="569"/>
      <c r="G302" s="35" t="s">
        <v>644</v>
      </c>
      <c r="H302" s="35">
        <v>2021</v>
      </c>
      <c r="I302" s="35">
        <v>2022</v>
      </c>
      <c r="J302" s="35">
        <v>2023</v>
      </c>
      <c r="K302" s="36" t="s">
        <v>656</v>
      </c>
    </row>
    <row r="303" spans="2:11" x14ac:dyDescent="0.3">
      <c r="B303" s="94" t="s">
        <v>1200</v>
      </c>
      <c r="C303" s="535" t="s">
        <v>940</v>
      </c>
      <c r="D303" s="535"/>
      <c r="E303" s="535"/>
      <c r="F303" s="536"/>
      <c r="G303" s="40" t="s">
        <v>675</v>
      </c>
      <c r="H303" s="95">
        <v>121</v>
      </c>
      <c r="I303" s="95">
        <v>208</v>
      </c>
      <c r="J303" s="95">
        <v>109</v>
      </c>
      <c r="K303" s="42"/>
    </row>
    <row r="304" spans="2:11" x14ac:dyDescent="0.3">
      <c r="B304" s="94" t="s">
        <v>1200</v>
      </c>
      <c r="C304" s="541" t="s">
        <v>941</v>
      </c>
      <c r="D304" s="541"/>
      <c r="E304" s="541"/>
      <c r="F304" s="539"/>
      <c r="G304" s="45" t="s">
        <v>675</v>
      </c>
      <c r="H304" s="96">
        <v>235</v>
      </c>
      <c r="I304" s="96">
        <v>265</v>
      </c>
      <c r="J304" s="96">
        <v>245</v>
      </c>
      <c r="K304" s="47"/>
    </row>
    <row r="305" spans="2:11" x14ac:dyDescent="0.3">
      <c r="B305" s="94" t="s">
        <v>1200</v>
      </c>
      <c r="C305" s="34"/>
      <c r="D305" s="34"/>
      <c r="E305" s="34"/>
      <c r="F305" s="34"/>
      <c r="G305" s="34"/>
      <c r="H305" s="34"/>
      <c r="I305" s="34"/>
      <c r="J305" s="34"/>
      <c r="K305" s="34"/>
    </row>
    <row r="306" spans="2:11" x14ac:dyDescent="0.3">
      <c r="B306" s="94" t="s">
        <v>1200</v>
      </c>
      <c r="C306" s="84" t="s">
        <v>329</v>
      </c>
      <c r="D306" s="84" t="s">
        <v>706</v>
      </c>
      <c r="E306" s="34"/>
      <c r="F306" s="34"/>
      <c r="G306" s="34"/>
      <c r="H306" s="34"/>
      <c r="I306" s="34"/>
      <c r="J306" s="34"/>
      <c r="K306" s="34"/>
    </row>
    <row r="307" spans="2:11" x14ac:dyDescent="0.3">
      <c r="B307" s="94" t="s">
        <v>1200</v>
      </c>
      <c r="C307" s="546" t="s">
        <v>657</v>
      </c>
      <c r="D307" s="546"/>
      <c r="E307" s="569"/>
      <c r="F307" s="569"/>
      <c r="G307" s="35" t="s">
        <v>644</v>
      </c>
      <c r="H307" s="35">
        <v>2021</v>
      </c>
      <c r="I307" s="35">
        <v>2022</v>
      </c>
      <c r="J307" s="35">
        <v>2023</v>
      </c>
      <c r="K307" s="36" t="s">
        <v>656</v>
      </c>
    </row>
    <row r="308" spans="2:11" x14ac:dyDescent="0.3">
      <c r="B308" s="94" t="s">
        <v>1200</v>
      </c>
      <c r="C308" s="542" t="s">
        <v>942</v>
      </c>
      <c r="D308" s="555"/>
      <c r="E308" s="559" t="s">
        <v>180</v>
      </c>
      <c r="F308" s="536"/>
      <c r="G308" s="40" t="s">
        <v>675</v>
      </c>
      <c r="H308" s="49">
        <v>0</v>
      </c>
      <c r="I308" s="49">
        <v>0</v>
      </c>
      <c r="J308" s="111">
        <v>0</v>
      </c>
      <c r="K308" s="42"/>
    </row>
    <row r="309" spans="2:11" x14ac:dyDescent="0.3">
      <c r="B309" s="94" t="s">
        <v>1200</v>
      </c>
      <c r="C309" s="557"/>
      <c r="D309" s="556"/>
      <c r="E309" s="559" t="s">
        <v>181</v>
      </c>
      <c r="F309" s="536"/>
      <c r="G309" s="107" t="s">
        <v>182</v>
      </c>
      <c r="H309" s="49">
        <v>0</v>
      </c>
      <c r="I309" s="49">
        <v>0</v>
      </c>
      <c r="J309" s="54">
        <v>3.7220843672456576</v>
      </c>
      <c r="K309" s="42" t="s">
        <v>948</v>
      </c>
    </row>
    <row r="310" spans="2:11" x14ac:dyDescent="0.3">
      <c r="B310" s="94" t="s">
        <v>1200</v>
      </c>
      <c r="C310" s="557"/>
      <c r="D310" s="556"/>
      <c r="E310" s="559" t="s">
        <v>183</v>
      </c>
      <c r="F310" s="536"/>
      <c r="G310" s="107" t="s">
        <v>182</v>
      </c>
      <c r="H310" s="49">
        <v>0</v>
      </c>
      <c r="I310" s="49">
        <v>0</v>
      </c>
      <c r="J310" s="111">
        <v>0</v>
      </c>
      <c r="K310" s="42" t="s">
        <v>948</v>
      </c>
    </row>
    <row r="311" spans="2:11" x14ac:dyDescent="0.3">
      <c r="B311" s="94" t="s">
        <v>1200</v>
      </c>
      <c r="C311" s="557"/>
      <c r="D311" s="556"/>
      <c r="E311" s="559" t="s">
        <v>184</v>
      </c>
      <c r="F311" s="536"/>
      <c r="G311" s="107" t="s">
        <v>182</v>
      </c>
      <c r="H311" s="49">
        <v>0</v>
      </c>
      <c r="I311" s="49">
        <v>0</v>
      </c>
      <c r="J311" s="54">
        <v>3.7220843672456576</v>
      </c>
      <c r="K311" s="42" t="s">
        <v>948</v>
      </c>
    </row>
    <row r="312" spans="2:11" x14ac:dyDescent="0.3">
      <c r="B312" s="94" t="s">
        <v>1200</v>
      </c>
      <c r="C312" s="557"/>
      <c r="D312" s="556"/>
      <c r="E312" s="559" t="s">
        <v>944</v>
      </c>
      <c r="F312" s="536"/>
      <c r="G312" s="107" t="s">
        <v>182</v>
      </c>
      <c r="H312" s="49">
        <v>0</v>
      </c>
      <c r="I312" s="49">
        <v>0</v>
      </c>
      <c r="J312" s="54">
        <v>3.7220843672456576</v>
      </c>
      <c r="K312" s="42" t="s">
        <v>948</v>
      </c>
    </row>
    <row r="313" spans="2:11" x14ac:dyDescent="0.3">
      <c r="B313" s="94" t="s">
        <v>1200</v>
      </c>
      <c r="C313" s="557"/>
      <c r="D313" s="556"/>
      <c r="E313" s="559" t="s">
        <v>1197</v>
      </c>
      <c r="F313" s="536"/>
      <c r="G313" s="40" t="s">
        <v>187</v>
      </c>
      <c r="H313" s="111">
        <v>0</v>
      </c>
      <c r="I313" s="111">
        <v>0</v>
      </c>
      <c r="J313" s="54">
        <v>0</v>
      </c>
      <c r="K313" s="42"/>
    </row>
    <row r="314" spans="2:11" x14ac:dyDescent="0.3">
      <c r="B314" s="94" t="s">
        <v>1200</v>
      </c>
      <c r="C314" s="563"/>
      <c r="D314" s="564"/>
      <c r="E314" s="559" t="s">
        <v>945</v>
      </c>
      <c r="F314" s="536"/>
      <c r="G314" s="40" t="s">
        <v>33</v>
      </c>
      <c r="H314" s="54">
        <v>0.3</v>
      </c>
      <c r="I314" s="111">
        <v>0</v>
      </c>
      <c r="J314" s="54">
        <v>0.49627791563275436</v>
      </c>
      <c r="K314" s="42"/>
    </row>
    <row r="315" spans="2:11" x14ac:dyDescent="0.3">
      <c r="B315" s="94" t="s">
        <v>1200</v>
      </c>
      <c r="C315" s="542" t="s">
        <v>1083</v>
      </c>
      <c r="D315" s="555"/>
      <c r="E315" s="559" t="s">
        <v>180</v>
      </c>
      <c r="F315" s="536"/>
      <c r="G315" s="40" t="s">
        <v>675</v>
      </c>
      <c r="H315" s="49">
        <v>0</v>
      </c>
      <c r="I315" s="49">
        <v>0</v>
      </c>
      <c r="J315" s="111">
        <v>0</v>
      </c>
      <c r="K315" s="42"/>
    </row>
    <row r="316" spans="2:11" x14ac:dyDescent="0.3">
      <c r="B316" s="94" t="s">
        <v>1200</v>
      </c>
      <c r="C316" s="557"/>
      <c r="D316" s="556"/>
      <c r="E316" s="559" t="s">
        <v>181</v>
      </c>
      <c r="F316" s="536"/>
      <c r="G316" s="107" t="s">
        <v>182</v>
      </c>
      <c r="H316" s="111">
        <v>0</v>
      </c>
      <c r="I316" s="111">
        <v>0</v>
      </c>
      <c r="J316" s="54">
        <v>3.4965034965034967</v>
      </c>
      <c r="K316" s="42" t="s">
        <v>948</v>
      </c>
    </row>
    <row r="317" spans="2:11" x14ac:dyDescent="0.3">
      <c r="B317" s="94" t="s">
        <v>1200</v>
      </c>
      <c r="C317" s="557"/>
      <c r="D317" s="556"/>
      <c r="E317" s="559" t="s">
        <v>183</v>
      </c>
      <c r="F317" s="536"/>
      <c r="G317" s="107" t="s">
        <v>182</v>
      </c>
      <c r="H317" s="111">
        <v>0</v>
      </c>
      <c r="I317" s="111">
        <v>0</v>
      </c>
      <c r="J317" s="111">
        <v>0</v>
      </c>
      <c r="K317" s="42" t="s">
        <v>948</v>
      </c>
    </row>
    <row r="318" spans="2:11" x14ac:dyDescent="0.3">
      <c r="B318" s="94" t="s">
        <v>1200</v>
      </c>
      <c r="C318" s="557"/>
      <c r="D318" s="556"/>
      <c r="E318" s="559" t="s">
        <v>184</v>
      </c>
      <c r="F318" s="536"/>
      <c r="G318" s="107" t="s">
        <v>182</v>
      </c>
      <c r="H318" s="54">
        <v>4.2372881355932206</v>
      </c>
      <c r="I318" s="111">
        <v>0</v>
      </c>
      <c r="J318" s="54">
        <v>3.4965034965034967</v>
      </c>
      <c r="K318" s="42" t="s">
        <v>948</v>
      </c>
    </row>
    <row r="319" spans="2:11" x14ac:dyDescent="0.3">
      <c r="B319" s="94" t="s">
        <v>1200</v>
      </c>
      <c r="C319" s="557"/>
      <c r="D319" s="556"/>
      <c r="E319" s="559" t="s">
        <v>1197</v>
      </c>
      <c r="F319" s="536"/>
      <c r="G319" s="40" t="s">
        <v>187</v>
      </c>
      <c r="H319" s="49">
        <v>0</v>
      </c>
      <c r="I319" s="49">
        <v>0</v>
      </c>
      <c r="J319" s="49">
        <v>0</v>
      </c>
      <c r="K319" s="42"/>
    </row>
    <row r="320" spans="2:11" x14ac:dyDescent="0.3">
      <c r="B320" s="94" t="s">
        <v>1200</v>
      </c>
      <c r="C320" s="543"/>
      <c r="D320" s="558"/>
      <c r="E320" s="561" t="s">
        <v>945</v>
      </c>
      <c r="F320" s="539"/>
      <c r="G320" s="45" t="s">
        <v>33</v>
      </c>
      <c r="H320" s="51">
        <v>0</v>
      </c>
      <c r="I320" s="51">
        <v>0</v>
      </c>
      <c r="J320" s="55">
        <v>0.69930069930069927</v>
      </c>
      <c r="K320" s="47"/>
    </row>
    <row r="321" spans="2:11" x14ac:dyDescent="0.3">
      <c r="B321" s="94" t="s">
        <v>1200</v>
      </c>
      <c r="C321" s="34"/>
      <c r="D321" s="34"/>
      <c r="E321" s="34"/>
      <c r="F321" s="34"/>
      <c r="G321" s="34"/>
      <c r="H321" s="34"/>
      <c r="I321" s="34"/>
      <c r="J321" s="34"/>
      <c r="K321" s="34"/>
    </row>
    <row r="322" spans="2:11" x14ac:dyDescent="0.3">
      <c r="B322" s="94" t="s">
        <v>1200</v>
      </c>
      <c r="C322" s="84" t="s">
        <v>331</v>
      </c>
      <c r="D322" s="134" t="s">
        <v>1084</v>
      </c>
      <c r="E322" s="34"/>
      <c r="F322" s="34"/>
      <c r="G322" s="34"/>
      <c r="H322" s="34"/>
      <c r="I322" s="34"/>
      <c r="J322" s="34"/>
      <c r="K322" s="34"/>
    </row>
    <row r="323" spans="2:11" x14ac:dyDescent="0.3">
      <c r="B323" s="94" t="s">
        <v>1200</v>
      </c>
      <c r="C323" s="546" t="s">
        <v>657</v>
      </c>
      <c r="D323" s="546"/>
      <c r="E323" s="569"/>
      <c r="F323" s="569"/>
      <c r="G323" s="35" t="s">
        <v>644</v>
      </c>
      <c r="H323" s="35">
        <v>2021</v>
      </c>
      <c r="I323" s="35">
        <v>2022</v>
      </c>
      <c r="J323" s="35">
        <v>2023</v>
      </c>
      <c r="K323" s="36" t="s">
        <v>656</v>
      </c>
    </row>
    <row r="324" spans="2:11" x14ac:dyDescent="0.3">
      <c r="B324" s="94" t="s">
        <v>1200</v>
      </c>
      <c r="C324" s="542" t="s">
        <v>1079</v>
      </c>
      <c r="D324" s="555"/>
      <c r="E324" s="559" t="s">
        <v>1080</v>
      </c>
      <c r="F324" s="536"/>
      <c r="G324" s="40" t="s">
        <v>709</v>
      </c>
      <c r="H324" s="49">
        <v>1</v>
      </c>
      <c r="I324" s="49">
        <v>0</v>
      </c>
      <c r="J324" s="49">
        <v>3</v>
      </c>
      <c r="K324" s="42"/>
    </row>
    <row r="325" spans="2:11" x14ac:dyDescent="0.3">
      <c r="B325" s="94" t="s">
        <v>1200</v>
      </c>
      <c r="C325" s="563"/>
      <c r="D325" s="564"/>
      <c r="E325" s="559" t="s">
        <v>1081</v>
      </c>
      <c r="F325" s="536"/>
      <c r="G325" s="40" t="s">
        <v>709</v>
      </c>
      <c r="H325" s="49">
        <v>15</v>
      </c>
      <c r="I325" s="49">
        <v>15</v>
      </c>
      <c r="J325" s="49">
        <v>21</v>
      </c>
      <c r="K325" s="42"/>
    </row>
    <row r="326" spans="2:11" x14ac:dyDescent="0.3">
      <c r="B326" s="94" t="s">
        <v>1200</v>
      </c>
      <c r="C326" s="542" t="s">
        <v>1082</v>
      </c>
      <c r="D326" s="555"/>
      <c r="E326" s="559" t="s">
        <v>1080</v>
      </c>
      <c r="F326" s="536"/>
      <c r="G326" s="40" t="s">
        <v>709</v>
      </c>
      <c r="H326" s="49">
        <v>0</v>
      </c>
      <c r="I326" s="49">
        <v>0</v>
      </c>
      <c r="J326" s="49">
        <v>0</v>
      </c>
      <c r="K326" s="42"/>
    </row>
    <row r="327" spans="2:11" x14ac:dyDescent="0.3">
      <c r="B327" s="94" t="s">
        <v>1200</v>
      </c>
      <c r="C327" s="543"/>
      <c r="D327" s="558"/>
      <c r="E327" s="561" t="s">
        <v>1081</v>
      </c>
      <c r="F327" s="539"/>
      <c r="G327" s="45" t="s">
        <v>709</v>
      </c>
      <c r="H327" s="51">
        <v>0</v>
      </c>
      <c r="I327" s="51">
        <v>0</v>
      </c>
      <c r="J327" s="51">
        <v>2</v>
      </c>
      <c r="K327" s="47"/>
    </row>
    <row r="328" spans="2:11" x14ac:dyDescent="0.3">
      <c r="B328" s="94" t="s">
        <v>1200</v>
      </c>
      <c r="C328" s="34"/>
      <c r="D328" s="34"/>
      <c r="E328" s="34"/>
      <c r="F328" s="34"/>
      <c r="G328" s="34"/>
      <c r="H328" s="34"/>
      <c r="I328" s="34"/>
      <c r="J328" s="34"/>
      <c r="K328" s="34"/>
    </row>
    <row r="329" spans="2:11" x14ac:dyDescent="0.3">
      <c r="B329" s="94" t="s">
        <v>1200</v>
      </c>
      <c r="C329" s="84" t="s">
        <v>332</v>
      </c>
      <c r="D329" s="84" t="s">
        <v>1077</v>
      </c>
      <c r="E329" s="34"/>
      <c r="F329" s="34"/>
      <c r="G329" s="37"/>
      <c r="H329" s="34"/>
      <c r="I329" s="34"/>
      <c r="J329" s="34"/>
      <c r="K329" s="34"/>
    </row>
    <row r="330" spans="2:11" x14ac:dyDescent="0.3">
      <c r="B330" s="94" t="s">
        <v>1200</v>
      </c>
      <c r="C330" s="546" t="s">
        <v>657</v>
      </c>
      <c r="D330" s="546"/>
      <c r="E330" s="569"/>
      <c r="F330" s="569"/>
      <c r="G330" s="35" t="s">
        <v>644</v>
      </c>
      <c r="H330" s="35">
        <v>2021</v>
      </c>
      <c r="I330" s="35">
        <v>2022</v>
      </c>
      <c r="J330" s="35">
        <v>2023</v>
      </c>
      <c r="K330" s="36" t="s">
        <v>656</v>
      </c>
    </row>
    <row r="331" spans="2:11" x14ac:dyDescent="0.3">
      <c r="B331" s="94" t="s">
        <v>1200</v>
      </c>
      <c r="C331" s="537" t="s">
        <v>951</v>
      </c>
      <c r="D331" s="537"/>
      <c r="E331" s="537"/>
      <c r="F331" s="538"/>
      <c r="G331" s="40" t="s">
        <v>676</v>
      </c>
      <c r="H331" s="64" t="s">
        <v>182</v>
      </c>
      <c r="I331" s="64" t="s">
        <v>182</v>
      </c>
      <c r="J331" s="49">
        <v>165</v>
      </c>
      <c r="K331" s="42"/>
    </row>
    <row r="332" spans="2:11" x14ac:dyDescent="0.3">
      <c r="B332" s="94" t="s">
        <v>1200</v>
      </c>
      <c r="C332" s="535" t="s">
        <v>952</v>
      </c>
      <c r="D332" s="535"/>
      <c r="E332" s="535"/>
      <c r="F332" s="536"/>
      <c r="G332" s="40" t="s">
        <v>676</v>
      </c>
      <c r="H332" s="64" t="s">
        <v>182</v>
      </c>
      <c r="I332" s="64" t="s">
        <v>182</v>
      </c>
      <c r="J332" s="49">
        <v>16</v>
      </c>
      <c r="K332" s="42"/>
    </row>
    <row r="333" spans="2:11" x14ac:dyDescent="0.3">
      <c r="B333" s="94" t="s">
        <v>1200</v>
      </c>
      <c r="C333" s="541" t="s">
        <v>1078</v>
      </c>
      <c r="D333" s="541"/>
      <c r="E333" s="541"/>
      <c r="F333" s="539"/>
      <c r="G333" s="45" t="s">
        <v>33</v>
      </c>
      <c r="H333" s="62" t="s">
        <v>182</v>
      </c>
      <c r="I333" s="62" t="s">
        <v>182</v>
      </c>
      <c r="J333" s="51">
        <v>55</v>
      </c>
      <c r="K333" s="47"/>
    </row>
    <row r="334" spans="2:11" x14ac:dyDescent="0.3">
      <c r="B334" s="94" t="s">
        <v>1200</v>
      </c>
      <c r="C334" s="34"/>
      <c r="D334" s="34"/>
      <c r="E334" s="34"/>
      <c r="F334" s="34"/>
      <c r="G334" s="37"/>
      <c r="H334" s="34"/>
      <c r="I334" s="34"/>
      <c r="J334" s="34"/>
      <c r="K334" s="34"/>
    </row>
    <row r="335" spans="2:11" x14ac:dyDescent="0.3">
      <c r="B335" s="94" t="s">
        <v>1200</v>
      </c>
      <c r="C335" s="84" t="s">
        <v>334</v>
      </c>
      <c r="D335" s="84" t="s">
        <v>1085</v>
      </c>
      <c r="E335" s="34"/>
      <c r="F335" s="34"/>
      <c r="G335" s="37"/>
      <c r="H335" s="34"/>
      <c r="I335" s="34"/>
      <c r="J335" s="34"/>
      <c r="K335" s="34"/>
    </row>
    <row r="336" spans="2:11" x14ac:dyDescent="0.3">
      <c r="B336" s="94" t="s">
        <v>1200</v>
      </c>
      <c r="C336" s="546" t="s">
        <v>657</v>
      </c>
      <c r="D336" s="546"/>
      <c r="E336" s="569"/>
      <c r="F336" s="569"/>
      <c r="G336" s="35" t="s">
        <v>644</v>
      </c>
      <c r="H336" s="35">
        <v>2021</v>
      </c>
      <c r="I336" s="35">
        <v>2022</v>
      </c>
      <c r="J336" s="35">
        <v>2023</v>
      </c>
      <c r="K336" s="36" t="s">
        <v>656</v>
      </c>
    </row>
    <row r="337" spans="2:11" x14ac:dyDescent="0.3">
      <c r="B337" s="94" t="s">
        <v>1200</v>
      </c>
      <c r="C337" s="536" t="s">
        <v>979</v>
      </c>
      <c r="D337" s="536"/>
      <c r="E337" s="562"/>
      <c r="F337" s="562"/>
      <c r="G337" s="40" t="s">
        <v>908</v>
      </c>
      <c r="H337" s="64" t="s">
        <v>182</v>
      </c>
      <c r="I337" s="64" t="s">
        <v>182</v>
      </c>
      <c r="J337" s="49">
        <v>0.6</v>
      </c>
      <c r="K337" s="42"/>
    </row>
    <row r="338" spans="2:11" x14ac:dyDescent="0.3">
      <c r="B338" s="94" t="s">
        <v>1200</v>
      </c>
      <c r="C338" s="539" t="s">
        <v>1086</v>
      </c>
      <c r="D338" s="539"/>
      <c r="E338" s="540"/>
      <c r="F338" s="540"/>
      <c r="G338" s="45" t="s">
        <v>909</v>
      </c>
      <c r="H338" s="62" t="s">
        <v>182</v>
      </c>
      <c r="I338" s="62" t="s">
        <v>182</v>
      </c>
      <c r="J338" s="51">
        <v>0.8</v>
      </c>
      <c r="K338" s="47"/>
    </row>
    <row r="339" spans="2:11" x14ac:dyDescent="0.3">
      <c r="B339" s="94" t="s">
        <v>1200</v>
      </c>
    </row>
    <row r="340" spans="2:11" x14ac:dyDescent="0.3"/>
  </sheetData>
  <sheetProtection algorithmName="SHA-512" hashValue="iSkH2lIRFQ2DAtt9XwMq45qKOgaTGx4kyx8t8bUvvo1BUA07c5j14s3FUEI5yntms2yqhb4/RXbS7hj60Avb7A==" saltValue="sT9247iJFjqc9YzqcT12IQ==" spinCount="100000" sheet="1" objects="1" scenarios="1"/>
  <autoFilter ref="B4:K339"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227">
    <mergeCell ref="C11:F11"/>
    <mergeCell ref="C12:F12"/>
    <mergeCell ref="C13:F13"/>
    <mergeCell ref="C14:F14"/>
    <mergeCell ref="B2:K2"/>
    <mergeCell ref="B4:K4"/>
    <mergeCell ref="B5:D5"/>
    <mergeCell ref="C9:F9"/>
    <mergeCell ref="C10:F10"/>
    <mergeCell ref="C30:D31"/>
    <mergeCell ref="E30:F30"/>
    <mergeCell ref="E31:F31"/>
    <mergeCell ref="C22:F22"/>
    <mergeCell ref="C23:F23"/>
    <mergeCell ref="C24:F24"/>
    <mergeCell ref="C25:F25"/>
    <mergeCell ref="C17:F17"/>
    <mergeCell ref="C18:F18"/>
    <mergeCell ref="C19:F19"/>
    <mergeCell ref="C29:F29"/>
    <mergeCell ref="C28:F28"/>
    <mergeCell ref="C55:F55"/>
    <mergeCell ref="C56:D58"/>
    <mergeCell ref="C59:F59"/>
    <mergeCell ref="C48:F48"/>
    <mergeCell ref="C46:F46"/>
    <mergeCell ref="C47:F47"/>
    <mergeCell ref="C43:F43"/>
    <mergeCell ref="C34:F34"/>
    <mergeCell ref="C35:F35"/>
    <mergeCell ref="C36:D37"/>
    <mergeCell ref="C41:F41"/>
    <mergeCell ref="C42:F42"/>
    <mergeCell ref="C80:F80"/>
    <mergeCell ref="C81:D85"/>
    <mergeCell ref="E81:F81"/>
    <mergeCell ref="E82:F82"/>
    <mergeCell ref="E83:F83"/>
    <mergeCell ref="E84:F84"/>
    <mergeCell ref="C77:F77"/>
    <mergeCell ref="C76:F76"/>
    <mergeCell ref="C62:F62"/>
    <mergeCell ref="C64:D75"/>
    <mergeCell ref="E64:F64"/>
    <mergeCell ref="E65:E71"/>
    <mergeCell ref="E72:E75"/>
    <mergeCell ref="C63:F63"/>
    <mergeCell ref="C92:F92"/>
    <mergeCell ref="C93:F93"/>
    <mergeCell ref="C96:F96"/>
    <mergeCell ref="C97:F97"/>
    <mergeCell ref="C98:F98"/>
    <mergeCell ref="C101:F101"/>
    <mergeCell ref="E85:F85"/>
    <mergeCell ref="C86:F86"/>
    <mergeCell ref="C87:F87"/>
    <mergeCell ref="C90:F90"/>
    <mergeCell ref="C91:F91"/>
    <mergeCell ref="C110:F110"/>
    <mergeCell ref="C111:F111"/>
    <mergeCell ref="C112:F112"/>
    <mergeCell ref="C113:F113"/>
    <mergeCell ref="C114:F114"/>
    <mergeCell ref="C115:F115"/>
    <mergeCell ref="C102:F102"/>
    <mergeCell ref="C103:F103"/>
    <mergeCell ref="C104:F104"/>
    <mergeCell ref="C105:F105"/>
    <mergeCell ref="C106:F106"/>
    <mergeCell ref="C109:F109"/>
    <mergeCell ref="C125:F125"/>
    <mergeCell ref="C126:D132"/>
    <mergeCell ref="E126:F126"/>
    <mergeCell ref="E127:F127"/>
    <mergeCell ref="E128:F128"/>
    <mergeCell ref="E129:E132"/>
    <mergeCell ref="C118:F118"/>
    <mergeCell ref="C119:F119"/>
    <mergeCell ref="C120:F120"/>
    <mergeCell ref="C121:F121"/>
    <mergeCell ref="C122:F122"/>
    <mergeCell ref="C149:F149"/>
    <mergeCell ref="C150:F150"/>
    <mergeCell ref="C151:F151"/>
    <mergeCell ref="C154:F154"/>
    <mergeCell ref="C155:F155"/>
    <mergeCell ref="C133:D139"/>
    <mergeCell ref="E133:F133"/>
    <mergeCell ref="E134:F134"/>
    <mergeCell ref="E135:F135"/>
    <mergeCell ref="E136:E139"/>
    <mergeCell ref="C140:D146"/>
    <mergeCell ref="E140:F140"/>
    <mergeCell ref="E141:F141"/>
    <mergeCell ref="E142:F142"/>
    <mergeCell ref="E143:E146"/>
    <mergeCell ref="C170:F170"/>
    <mergeCell ref="C177:F177"/>
    <mergeCell ref="C179:D180"/>
    <mergeCell ref="C181:D189"/>
    <mergeCell ref="E181:E183"/>
    <mergeCell ref="E184:E186"/>
    <mergeCell ref="E187:E189"/>
    <mergeCell ref="C169:F169"/>
    <mergeCell ref="C158:F158"/>
    <mergeCell ref="C164:F164"/>
    <mergeCell ref="C165:F165"/>
    <mergeCell ref="C166:F166"/>
    <mergeCell ref="C159:D161"/>
    <mergeCell ref="C178:F178"/>
    <mergeCell ref="E179:F179"/>
    <mergeCell ref="E180:F180"/>
    <mergeCell ref="E210:E211"/>
    <mergeCell ref="E212:E213"/>
    <mergeCell ref="C214:D216"/>
    <mergeCell ref="E214:F214"/>
    <mergeCell ref="E215:F215"/>
    <mergeCell ref="E216:F216"/>
    <mergeCell ref="C190:D198"/>
    <mergeCell ref="E190:E192"/>
    <mergeCell ref="E193:E195"/>
    <mergeCell ref="E196:E198"/>
    <mergeCell ref="C201:F201"/>
    <mergeCell ref="C202:D213"/>
    <mergeCell ref="E202:E203"/>
    <mergeCell ref="E204:E205"/>
    <mergeCell ref="E206:E207"/>
    <mergeCell ref="E208:E209"/>
    <mergeCell ref="C227:D232"/>
    <mergeCell ref="E227:F227"/>
    <mergeCell ref="E228:E229"/>
    <mergeCell ref="E230:E232"/>
    <mergeCell ref="C219:F219"/>
    <mergeCell ref="C220:F220"/>
    <mergeCell ref="C221:D226"/>
    <mergeCell ref="E221:F221"/>
    <mergeCell ref="E222:E223"/>
    <mergeCell ref="E224:E226"/>
    <mergeCell ref="C250:F250"/>
    <mergeCell ref="C251:F251"/>
    <mergeCell ref="C252:F252"/>
    <mergeCell ref="C243:F243"/>
    <mergeCell ref="C246:F246"/>
    <mergeCell ref="C247:F247"/>
    <mergeCell ref="C235:F235"/>
    <mergeCell ref="C236:F236"/>
    <mergeCell ref="C237:F237"/>
    <mergeCell ref="C240:F240"/>
    <mergeCell ref="C241:F241"/>
    <mergeCell ref="C242:F242"/>
    <mergeCell ref="C267:D270"/>
    <mergeCell ref="E267:F267"/>
    <mergeCell ref="E268:F268"/>
    <mergeCell ref="E269:F269"/>
    <mergeCell ref="E270:F270"/>
    <mergeCell ref="C262:F262"/>
    <mergeCell ref="C263:F263"/>
    <mergeCell ref="C266:F266"/>
    <mergeCell ref="C253:F253"/>
    <mergeCell ref="C254:D256"/>
    <mergeCell ref="C259:F259"/>
    <mergeCell ref="C260:F260"/>
    <mergeCell ref="C261:F261"/>
    <mergeCell ref="E254:F254"/>
    <mergeCell ref="E255:F255"/>
    <mergeCell ref="E256:F256"/>
    <mergeCell ref="E310:F310"/>
    <mergeCell ref="E311:F311"/>
    <mergeCell ref="E312:F312"/>
    <mergeCell ref="E313:F313"/>
    <mergeCell ref="E314:F314"/>
    <mergeCell ref="E283:F283"/>
    <mergeCell ref="E284:F284"/>
    <mergeCell ref="C271:D274"/>
    <mergeCell ref="E271:F271"/>
    <mergeCell ref="E272:F272"/>
    <mergeCell ref="E273:F273"/>
    <mergeCell ref="E274:F274"/>
    <mergeCell ref="C277:F277"/>
    <mergeCell ref="E288:F288"/>
    <mergeCell ref="E289:F289"/>
    <mergeCell ref="E290:F290"/>
    <mergeCell ref="C278:F278"/>
    <mergeCell ref="C281:F281"/>
    <mergeCell ref="C282:D284"/>
    <mergeCell ref="E282:F282"/>
    <mergeCell ref="C307:F307"/>
    <mergeCell ref="C308:D314"/>
    <mergeCell ref="E308:F308"/>
    <mergeCell ref="C338:F338"/>
    <mergeCell ref="C332:F332"/>
    <mergeCell ref="C331:F331"/>
    <mergeCell ref="C333:F333"/>
    <mergeCell ref="C330:F330"/>
    <mergeCell ref="E36:F36"/>
    <mergeCell ref="E37:F37"/>
    <mergeCell ref="C38:F38"/>
    <mergeCell ref="C297:F297"/>
    <mergeCell ref="C298:F298"/>
    <mergeCell ref="C299:F299"/>
    <mergeCell ref="C302:F302"/>
    <mergeCell ref="C303:F303"/>
    <mergeCell ref="C304:F304"/>
    <mergeCell ref="C293:F293"/>
    <mergeCell ref="C294:F294"/>
    <mergeCell ref="C285:D287"/>
    <mergeCell ref="E285:F285"/>
    <mergeCell ref="E286:F286"/>
    <mergeCell ref="E287:F287"/>
    <mergeCell ref="C288:D290"/>
    <mergeCell ref="C323:F323"/>
    <mergeCell ref="C324:D325"/>
    <mergeCell ref="E309:F309"/>
    <mergeCell ref="C336:F336"/>
    <mergeCell ref="C337:F337"/>
    <mergeCell ref="E324:F324"/>
    <mergeCell ref="E325:F325"/>
    <mergeCell ref="C326:D327"/>
    <mergeCell ref="E326:F326"/>
    <mergeCell ref="E327:F327"/>
    <mergeCell ref="C315:D320"/>
    <mergeCell ref="E315:F315"/>
    <mergeCell ref="E316:F316"/>
    <mergeCell ref="E317:F317"/>
    <mergeCell ref="E318:F318"/>
    <mergeCell ref="E319:F319"/>
    <mergeCell ref="E320:F320"/>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50FAC-5505-40FB-90A6-05B98C07C8BB}">
  <sheetPr>
    <tabColor theme="9" tint="0.39997558519241921"/>
  </sheetPr>
  <dimension ref="A1:L336"/>
  <sheetViews>
    <sheetView showGridLines="0" zoomScale="85" zoomScaleNormal="85" workbookViewId="0">
      <selection activeCell="B4" sqref="B4:K4"/>
    </sheetView>
  </sheetViews>
  <sheetFormatPr defaultColWidth="0" defaultRowHeight="16.5" zeroHeight="1" x14ac:dyDescent="0.3"/>
  <cols>
    <col min="1" max="1" width="5" customWidth="1"/>
    <col min="2" max="2" width="3.25" customWidth="1"/>
    <col min="3" max="3" width="4.875" style="133" customWidth="1"/>
    <col min="4" max="4" width="19.625" style="133" customWidth="1"/>
    <col min="5" max="5" width="29" customWidth="1"/>
    <col min="6" max="6" width="29.75" customWidth="1"/>
    <col min="7" max="7" width="22" style="1" customWidth="1"/>
    <col min="8" max="10" width="14.5" customWidth="1"/>
    <col min="11" max="11" width="77.25" customWidth="1"/>
    <col min="12" max="12" width="5" customWidth="1"/>
    <col min="13" max="16384" width="9" hidden="1"/>
  </cols>
  <sheetData>
    <row r="1" spans="2:11" ht="17.25" thickBot="1" x14ac:dyDescent="0.35"/>
    <row r="2" spans="2:11" ht="27" customHeight="1" thickTop="1" thickBot="1" x14ac:dyDescent="0.35">
      <c r="B2" s="603" t="s">
        <v>1087</v>
      </c>
      <c r="C2" s="603"/>
      <c r="D2" s="603"/>
      <c r="E2" s="603"/>
      <c r="F2" s="603"/>
      <c r="G2" s="603"/>
      <c r="H2" s="603"/>
      <c r="I2" s="603"/>
      <c r="J2" s="603"/>
      <c r="K2" s="603"/>
    </row>
    <row r="3" spans="2:11" ht="18" thickTop="1" x14ac:dyDescent="0.3">
      <c r="B3" s="90"/>
      <c r="C3" s="90"/>
      <c r="D3" s="90"/>
      <c r="E3" s="90"/>
      <c r="F3" s="90"/>
      <c r="G3" s="90"/>
      <c r="H3" s="90"/>
      <c r="I3" s="90"/>
      <c r="J3" s="90"/>
      <c r="K3" s="90"/>
    </row>
    <row r="4" spans="2:11" ht="17.25" customHeight="1" x14ac:dyDescent="0.3">
      <c r="B4" s="604" t="s">
        <v>1224</v>
      </c>
      <c r="C4" s="604"/>
      <c r="D4" s="604"/>
      <c r="E4" s="604"/>
      <c r="F4" s="604"/>
      <c r="G4" s="604"/>
      <c r="H4" s="604"/>
      <c r="I4" s="604"/>
      <c r="J4" s="604"/>
      <c r="K4" s="604"/>
    </row>
    <row r="5" spans="2:11" ht="17.25" customHeight="1" x14ac:dyDescent="0.3">
      <c r="B5" s="605" t="s">
        <v>1088</v>
      </c>
      <c r="C5" s="605"/>
      <c r="D5" s="605"/>
      <c r="G5"/>
    </row>
    <row r="6" spans="2:11" s="34" customFormat="1" x14ac:dyDescent="0.3">
      <c r="B6" s="93" t="s">
        <v>1088</v>
      </c>
      <c r="C6" s="93"/>
      <c r="D6" s="93"/>
      <c r="E6" s="93"/>
      <c r="F6" s="93"/>
      <c r="G6" s="93"/>
      <c r="H6" s="93"/>
      <c r="I6" s="93"/>
      <c r="J6" s="93"/>
      <c r="K6" s="93"/>
    </row>
    <row r="7" spans="2:11" ht="17.25" x14ac:dyDescent="0.3">
      <c r="B7" s="91" t="s">
        <v>1088</v>
      </c>
      <c r="C7" s="28"/>
      <c r="D7" s="28"/>
      <c r="E7" s="29"/>
      <c r="F7" s="29"/>
      <c r="G7" s="30"/>
      <c r="H7" s="29"/>
      <c r="I7" s="29"/>
      <c r="J7" s="29"/>
      <c r="K7" s="29"/>
    </row>
    <row r="8" spans="2:11" x14ac:dyDescent="0.3">
      <c r="B8" s="92" t="s">
        <v>1088</v>
      </c>
      <c r="C8" s="84" t="s">
        <v>254</v>
      </c>
      <c r="D8" s="84" t="s">
        <v>642</v>
      </c>
      <c r="E8" s="34"/>
      <c r="F8" s="34"/>
      <c r="G8" s="37"/>
      <c r="H8" s="34"/>
      <c r="I8" s="34"/>
      <c r="J8" s="34"/>
      <c r="K8" s="34"/>
    </row>
    <row r="9" spans="2:11" x14ac:dyDescent="0.3">
      <c r="B9" s="92" t="s">
        <v>1088</v>
      </c>
      <c r="C9" s="546" t="s">
        <v>657</v>
      </c>
      <c r="D9" s="546"/>
      <c r="E9" s="569"/>
      <c r="F9" s="569"/>
      <c r="G9" s="35" t="s">
        <v>644</v>
      </c>
      <c r="H9" s="35">
        <v>2021</v>
      </c>
      <c r="I9" s="35">
        <v>2022</v>
      </c>
      <c r="J9" s="35">
        <v>2023</v>
      </c>
      <c r="K9" s="36" t="s">
        <v>656</v>
      </c>
    </row>
    <row r="10" spans="2:11" x14ac:dyDescent="0.3">
      <c r="B10" s="92" t="s">
        <v>1088</v>
      </c>
      <c r="C10" s="535" t="s">
        <v>649</v>
      </c>
      <c r="D10" s="535"/>
      <c r="E10" s="535"/>
      <c r="F10" s="536"/>
      <c r="G10" s="40" t="s">
        <v>654</v>
      </c>
      <c r="H10" s="41">
        <v>517090.371889</v>
      </c>
      <c r="I10" s="41">
        <v>629830.49023200001</v>
      </c>
      <c r="J10" s="41">
        <v>737129</v>
      </c>
      <c r="K10" s="42"/>
    </row>
    <row r="11" spans="2:11" x14ac:dyDescent="0.3">
      <c r="B11" s="92" t="s">
        <v>1088</v>
      </c>
      <c r="C11" s="535" t="s">
        <v>650</v>
      </c>
      <c r="D11" s="535"/>
      <c r="E11" s="535"/>
      <c r="F11" s="536"/>
      <c r="G11" s="40" t="s">
        <v>654</v>
      </c>
      <c r="H11" s="41">
        <v>143309.48564699999</v>
      </c>
      <c r="I11" s="41">
        <v>135579.302218</v>
      </c>
      <c r="J11" s="41">
        <v>165991</v>
      </c>
      <c r="K11" s="42"/>
    </row>
    <row r="12" spans="2:11" x14ac:dyDescent="0.3">
      <c r="B12" s="92" t="s">
        <v>1088</v>
      </c>
      <c r="C12" s="535" t="s">
        <v>651</v>
      </c>
      <c r="D12" s="535"/>
      <c r="E12" s="535"/>
      <c r="F12" s="536"/>
      <c r="G12" s="40" t="s">
        <v>654</v>
      </c>
      <c r="H12" s="41">
        <v>373780.88624199998</v>
      </c>
      <c r="I12" s="41">
        <v>494251.18801400001</v>
      </c>
      <c r="J12" s="41">
        <v>571139</v>
      </c>
      <c r="K12" s="42"/>
    </row>
    <row r="13" spans="2:11" x14ac:dyDescent="0.3">
      <c r="B13" s="92" t="s">
        <v>1088</v>
      </c>
      <c r="C13" s="535" t="s">
        <v>652</v>
      </c>
      <c r="D13" s="535"/>
      <c r="E13" s="535"/>
      <c r="F13" s="536"/>
      <c r="G13" s="40" t="s">
        <v>654</v>
      </c>
      <c r="H13" s="41">
        <v>631523.40587599995</v>
      </c>
      <c r="I13" s="41">
        <v>781597.57290999999</v>
      </c>
      <c r="J13" s="41">
        <v>646810.70855800004</v>
      </c>
      <c r="K13" s="42"/>
    </row>
    <row r="14" spans="2:11" x14ac:dyDescent="0.3">
      <c r="B14" s="92" t="s">
        <v>1088</v>
      </c>
      <c r="C14" s="541" t="s">
        <v>653</v>
      </c>
      <c r="D14" s="541"/>
      <c r="E14" s="541"/>
      <c r="F14" s="539"/>
      <c r="G14" s="45" t="s">
        <v>981</v>
      </c>
      <c r="H14" s="46">
        <v>87122.909379000004</v>
      </c>
      <c r="I14" s="46">
        <v>160300.29988199999</v>
      </c>
      <c r="J14" s="46">
        <v>86391.104596000005</v>
      </c>
      <c r="K14" s="47"/>
    </row>
    <row r="15" spans="2:11" x14ac:dyDescent="0.3">
      <c r="B15" s="92" t="s">
        <v>1088</v>
      </c>
      <c r="C15" s="135"/>
      <c r="D15" s="135"/>
      <c r="E15" s="34"/>
      <c r="F15" s="34"/>
      <c r="G15" s="37"/>
      <c r="H15" s="34"/>
      <c r="I15" s="34"/>
      <c r="J15" s="34"/>
      <c r="K15" s="34"/>
    </row>
    <row r="16" spans="2:11" s="84" customFormat="1" x14ac:dyDescent="0.3">
      <c r="B16" s="92" t="s">
        <v>1088</v>
      </c>
      <c r="C16" s="134" t="s">
        <v>255</v>
      </c>
      <c r="D16" s="134" t="s">
        <v>673</v>
      </c>
      <c r="G16" s="85"/>
    </row>
    <row r="17" spans="2:11" x14ac:dyDescent="0.3">
      <c r="B17" s="92" t="s">
        <v>1088</v>
      </c>
      <c r="C17" s="546" t="s">
        <v>657</v>
      </c>
      <c r="D17" s="546"/>
      <c r="E17" s="569"/>
      <c r="F17" s="569"/>
      <c r="G17" s="35" t="s">
        <v>644</v>
      </c>
      <c r="H17" s="35">
        <v>2021</v>
      </c>
      <c r="I17" s="35">
        <v>2022</v>
      </c>
      <c r="J17" s="35">
        <v>2023</v>
      </c>
      <c r="K17" s="36" t="s">
        <v>656</v>
      </c>
    </row>
    <row r="18" spans="2:11" x14ac:dyDescent="0.3">
      <c r="B18" s="92" t="s">
        <v>1088</v>
      </c>
      <c r="C18" s="537" t="s">
        <v>674</v>
      </c>
      <c r="D18" s="537"/>
      <c r="E18" s="537"/>
      <c r="F18" s="538"/>
      <c r="G18" s="40" t="s">
        <v>675</v>
      </c>
      <c r="H18" s="64" t="s">
        <v>182</v>
      </c>
      <c r="I18" s="64" t="s">
        <v>182</v>
      </c>
      <c r="J18" s="41">
        <v>21</v>
      </c>
      <c r="K18" s="42"/>
    </row>
    <row r="19" spans="2:11" x14ac:dyDescent="0.3">
      <c r="B19" s="92" t="s">
        <v>1088</v>
      </c>
      <c r="C19" s="541" t="s">
        <v>678</v>
      </c>
      <c r="D19" s="541"/>
      <c r="E19" s="541"/>
      <c r="F19" s="539"/>
      <c r="G19" s="45" t="s">
        <v>981</v>
      </c>
      <c r="H19" s="110" t="s">
        <v>182</v>
      </c>
      <c r="I19" s="110" t="s">
        <v>182</v>
      </c>
      <c r="J19" s="46">
        <v>4769</v>
      </c>
      <c r="K19" s="47"/>
    </row>
    <row r="20" spans="2:11" x14ac:dyDescent="0.3">
      <c r="B20" s="92" t="s">
        <v>1088</v>
      </c>
      <c r="C20" s="135"/>
      <c r="D20" s="135"/>
      <c r="E20" s="34"/>
      <c r="F20" s="34"/>
      <c r="G20" s="37"/>
      <c r="H20" s="34"/>
      <c r="I20" s="34"/>
      <c r="J20" s="34"/>
      <c r="K20" s="34"/>
    </row>
    <row r="21" spans="2:11" s="84" customFormat="1" x14ac:dyDescent="0.3">
      <c r="B21" s="92" t="s">
        <v>1088</v>
      </c>
      <c r="C21" s="134" t="s">
        <v>256</v>
      </c>
      <c r="D21" s="84" t="s">
        <v>983</v>
      </c>
      <c r="G21" s="85"/>
    </row>
    <row r="22" spans="2:11" x14ac:dyDescent="0.3">
      <c r="B22" s="92" t="s">
        <v>1088</v>
      </c>
      <c r="C22" s="546" t="s">
        <v>657</v>
      </c>
      <c r="D22" s="546"/>
      <c r="E22" s="569"/>
      <c r="F22" s="569"/>
      <c r="G22" s="35" t="s">
        <v>644</v>
      </c>
      <c r="H22" s="35">
        <v>2021</v>
      </c>
      <c r="I22" s="35">
        <v>2022</v>
      </c>
      <c r="J22" s="35">
        <v>2023</v>
      </c>
      <c r="K22" s="36" t="s">
        <v>656</v>
      </c>
    </row>
    <row r="23" spans="2:11" x14ac:dyDescent="0.3">
      <c r="B23" s="92" t="s">
        <v>1088</v>
      </c>
      <c r="C23" s="535" t="s">
        <v>679</v>
      </c>
      <c r="D23" s="535"/>
      <c r="E23" s="535"/>
      <c r="F23" s="536"/>
      <c r="G23" s="40" t="s">
        <v>654</v>
      </c>
      <c r="H23" s="64" t="s">
        <v>182</v>
      </c>
      <c r="I23" s="64" t="s">
        <v>182</v>
      </c>
      <c r="J23" s="41">
        <v>505.345842</v>
      </c>
      <c r="K23" s="42"/>
    </row>
    <row r="24" spans="2:11" x14ac:dyDescent="0.3">
      <c r="B24" s="92" t="s">
        <v>1088</v>
      </c>
      <c r="C24" s="535" t="s">
        <v>680</v>
      </c>
      <c r="D24" s="535"/>
      <c r="E24" s="535"/>
      <c r="F24" s="536"/>
      <c r="G24" s="40" t="s">
        <v>709</v>
      </c>
      <c r="H24" s="124" t="s">
        <v>182</v>
      </c>
      <c r="I24" s="124" t="s">
        <v>182</v>
      </c>
      <c r="J24" s="126">
        <v>5.787495171750872</v>
      </c>
      <c r="K24" s="42"/>
    </row>
    <row r="25" spans="2:11" x14ac:dyDescent="0.3">
      <c r="B25" s="92" t="s">
        <v>1088</v>
      </c>
      <c r="C25" s="541" t="s">
        <v>681</v>
      </c>
      <c r="D25" s="541"/>
      <c r="E25" s="541"/>
      <c r="F25" s="539"/>
      <c r="G25" s="45" t="s">
        <v>709</v>
      </c>
      <c r="H25" s="125" t="s">
        <v>182</v>
      </c>
      <c r="I25" s="125" t="s">
        <v>182</v>
      </c>
      <c r="J25" s="127">
        <v>5.7937912581824005</v>
      </c>
      <c r="K25" s="47"/>
    </row>
    <row r="26" spans="2:11" x14ac:dyDescent="0.3">
      <c r="B26" s="92" t="s">
        <v>1088</v>
      </c>
      <c r="C26" s="135"/>
      <c r="D26" s="135"/>
      <c r="E26" s="34"/>
      <c r="F26" s="34"/>
      <c r="G26" s="37"/>
      <c r="H26" s="34"/>
      <c r="I26" s="34"/>
      <c r="J26" s="34"/>
      <c r="K26" s="34"/>
    </row>
    <row r="27" spans="2:11" s="84" customFormat="1" x14ac:dyDescent="0.3">
      <c r="B27" s="92" t="s">
        <v>1088</v>
      </c>
      <c r="C27" s="134" t="s">
        <v>258</v>
      </c>
      <c r="D27" s="84" t="s">
        <v>984</v>
      </c>
      <c r="G27" s="85"/>
    </row>
    <row r="28" spans="2:11" x14ac:dyDescent="0.3">
      <c r="B28" s="92" t="s">
        <v>1088</v>
      </c>
      <c r="C28" s="546" t="s">
        <v>657</v>
      </c>
      <c r="D28" s="546"/>
      <c r="E28" s="569"/>
      <c r="F28" s="569"/>
      <c r="G28" s="35" t="s">
        <v>644</v>
      </c>
      <c r="H28" s="56">
        <v>2021</v>
      </c>
      <c r="I28" s="56">
        <v>2022</v>
      </c>
      <c r="J28" s="56">
        <v>2023</v>
      </c>
      <c r="K28" s="36" t="s">
        <v>656</v>
      </c>
    </row>
    <row r="29" spans="2:11" x14ac:dyDescent="0.3">
      <c r="B29" s="92" t="s">
        <v>1088</v>
      </c>
      <c r="C29" s="535" t="s">
        <v>708</v>
      </c>
      <c r="D29" s="535"/>
      <c r="E29" s="535"/>
      <c r="F29" s="536"/>
      <c r="G29" s="40" t="s">
        <v>675</v>
      </c>
      <c r="H29" s="113" t="s">
        <v>217</v>
      </c>
      <c r="I29" s="113" t="s">
        <v>217</v>
      </c>
      <c r="J29" s="523">
        <v>6</v>
      </c>
      <c r="K29" s="2" t="s">
        <v>1211</v>
      </c>
    </row>
    <row r="30" spans="2:11" x14ac:dyDescent="0.3">
      <c r="B30" s="92" t="s">
        <v>1088</v>
      </c>
      <c r="C30" s="542" t="s">
        <v>860</v>
      </c>
      <c r="D30" s="555"/>
      <c r="E30" s="559" t="s">
        <v>868</v>
      </c>
      <c r="F30" s="536"/>
      <c r="G30" s="40" t="s">
        <v>675</v>
      </c>
      <c r="H30" s="113" t="s">
        <v>217</v>
      </c>
      <c r="I30" s="113" t="s">
        <v>217</v>
      </c>
      <c r="J30" s="523">
        <v>5</v>
      </c>
      <c r="K30" s="2" t="s">
        <v>1211</v>
      </c>
    </row>
    <row r="31" spans="2:11" x14ac:dyDescent="0.3">
      <c r="B31" s="92" t="s">
        <v>1088</v>
      </c>
      <c r="C31" s="543"/>
      <c r="D31" s="558"/>
      <c r="E31" s="561" t="s">
        <v>867</v>
      </c>
      <c r="F31" s="539"/>
      <c r="G31" s="45" t="s">
        <v>675</v>
      </c>
      <c r="H31" s="60" t="s">
        <v>182</v>
      </c>
      <c r="I31" s="60" t="s">
        <v>182</v>
      </c>
      <c r="J31" s="524">
        <v>1</v>
      </c>
      <c r="K31" s="3" t="s">
        <v>1211</v>
      </c>
    </row>
    <row r="32" spans="2:11" x14ac:dyDescent="0.3">
      <c r="B32" s="92" t="s">
        <v>1088</v>
      </c>
      <c r="C32" s="135"/>
      <c r="D32" s="135"/>
      <c r="E32" s="34"/>
      <c r="F32" s="34"/>
      <c r="G32" s="37"/>
      <c r="H32" s="34"/>
      <c r="I32" s="34"/>
      <c r="J32" s="34"/>
      <c r="K32" s="34"/>
    </row>
    <row r="33" spans="2:11" s="84" customFormat="1" x14ac:dyDescent="0.3">
      <c r="B33" s="92" t="s">
        <v>1088</v>
      </c>
      <c r="C33" s="134" t="s">
        <v>261</v>
      </c>
      <c r="D33" s="84" t="s">
        <v>985</v>
      </c>
      <c r="G33" s="85"/>
    </row>
    <row r="34" spans="2:11" x14ac:dyDescent="0.3">
      <c r="B34" s="92" t="s">
        <v>1088</v>
      </c>
      <c r="C34" s="546" t="s">
        <v>657</v>
      </c>
      <c r="D34" s="546"/>
      <c r="E34" s="569"/>
      <c r="F34" s="569"/>
      <c r="G34" s="35" t="s">
        <v>644</v>
      </c>
      <c r="H34" s="56">
        <v>2021</v>
      </c>
      <c r="I34" s="56">
        <v>2022</v>
      </c>
      <c r="J34" s="56">
        <v>2023</v>
      </c>
      <c r="K34" s="36" t="s">
        <v>656</v>
      </c>
    </row>
    <row r="35" spans="2:11" x14ac:dyDescent="0.3">
      <c r="B35" s="92" t="s">
        <v>1088</v>
      </c>
      <c r="C35" s="535" t="s">
        <v>727</v>
      </c>
      <c r="D35" s="535"/>
      <c r="E35" s="535"/>
      <c r="F35" s="536"/>
      <c r="G35" s="40" t="s">
        <v>709</v>
      </c>
      <c r="H35" s="61" t="s">
        <v>217</v>
      </c>
      <c r="I35" s="61" t="s">
        <v>217</v>
      </c>
      <c r="J35" s="41">
        <v>9</v>
      </c>
      <c r="K35" s="42"/>
    </row>
    <row r="36" spans="2:11" x14ac:dyDescent="0.3">
      <c r="B36" s="92" t="s">
        <v>1088</v>
      </c>
      <c r="C36" s="542" t="s">
        <v>728</v>
      </c>
      <c r="D36" s="555"/>
      <c r="E36" s="559" t="s">
        <v>986</v>
      </c>
      <c r="F36" s="536"/>
      <c r="G36" s="40" t="s">
        <v>723</v>
      </c>
      <c r="H36" s="61" t="s">
        <v>217</v>
      </c>
      <c r="I36" s="61" t="s">
        <v>217</v>
      </c>
      <c r="J36" s="41">
        <v>17</v>
      </c>
      <c r="K36" s="42"/>
    </row>
    <row r="37" spans="2:11" x14ac:dyDescent="0.3">
      <c r="B37" s="92" t="s">
        <v>1088</v>
      </c>
      <c r="C37" s="563"/>
      <c r="D37" s="564"/>
      <c r="E37" s="559" t="s">
        <v>987</v>
      </c>
      <c r="F37" s="536"/>
      <c r="G37" s="40" t="s">
        <v>723</v>
      </c>
      <c r="H37" s="61" t="s">
        <v>217</v>
      </c>
      <c r="I37" s="61" t="s">
        <v>217</v>
      </c>
      <c r="J37" s="41">
        <v>2</v>
      </c>
      <c r="K37" s="42"/>
    </row>
    <row r="38" spans="2:11" x14ac:dyDescent="0.3">
      <c r="B38" s="92" t="s">
        <v>1088</v>
      </c>
      <c r="C38" s="601" t="s">
        <v>988</v>
      </c>
      <c r="D38" s="601"/>
      <c r="E38" s="601"/>
      <c r="F38" s="602"/>
      <c r="G38" s="45" t="s">
        <v>33</v>
      </c>
      <c r="H38" s="62" t="s">
        <v>217</v>
      </c>
      <c r="I38" s="62" t="s">
        <v>182</v>
      </c>
      <c r="J38" s="46">
        <v>100</v>
      </c>
      <c r="K38" s="47"/>
    </row>
    <row r="39" spans="2:11" x14ac:dyDescent="0.3">
      <c r="B39" s="92" t="s">
        <v>1088</v>
      </c>
      <c r="C39" s="135"/>
      <c r="D39" s="135"/>
      <c r="E39" s="34"/>
      <c r="F39" s="34"/>
      <c r="G39" s="37"/>
      <c r="H39" s="34"/>
      <c r="I39" s="34"/>
      <c r="J39" s="34"/>
      <c r="K39" s="34"/>
    </row>
    <row r="40" spans="2:11" s="84" customFormat="1" x14ac:dyDescent="0.3">
      <c r="B40" s="92" t="s">
        <v>1088</v>
      </c>
      <c r="C40" s="134" t="s">
        <v>263</v>
      </c>
      <c r="D40" s="84" t="s">
        <v>989</v>
      </c>
      <c r="G40" s="85"/>
    </row>
    <row r="41" spans="2:11" x14ac:dyDescent="0.3">
      <c r="B41" s="92" t="s">
        <v>1088</v>
      </c>
      <c r="C41" s="546" t="s">
        <v>657</v>
      </c>
      <c r="D41" s="546"/>
      <c r="E41" s="569"/>
      <c r="F41" s="569"/>
      <c r="G41" s="35" t="s">
        <v>644</v>
      </c>
      <c r="H41" s="56">
        <v>2021</v>
      </c>
      <c r="I41" s="56">
        <v>2022</v>
      </c>
      <c r="J41" s="56">
        <v>2023</v>
      </c>
      <c r="K41" s="36" t="s">
        <v>656</v>
      </c>
    </row>
    <row r="42" spans="2:11" x14ac:dyDescent="0.3">
      <c r="B42" s="92" t="s">
        <v>1088</v>
      </c>
      <c r="C42" s="601" t="s">
        <v>991</v>
      </c>
      <c r="D42" s="601"/>
      <c r="E42" s="601"/>
      <c r="F42" s="602"/>
      <c r="G42" s="45" t="s">
        <v>33</v>
      </c>
      <c r="H42" s="62" t="s">
        <v>182</v>
      </c>
      <c r="I42" s="62" t="s">
        <v>182</v>
      </c>
      <c r="J42" s="153">
        <v>100</v>
      </c>
      <c r="K42" s="47"/>
    </row>
    <row r="43" spans="2:11" x14ac:dyDescent="0.3">
      <c r="B43" s="92" t="s">
        <v>1088</v>
      </c>
      <c r="C43" s="135"/>
      <c r="D43" s="135"/>
      <c r="E43" s="34"/>
      <c r="F43" s="34"/>
      <c r="G43" s="37"/>
      <c r="H43" s="34"/>
      <c r="I43" s="34"/>
      <c r="J43" s="34"/>
      <c r="K43" s="34"/>
    </row>
    <row r="44" spans="2:11" s="84" customFormat="1" x14ac:dyDescent="0.3">
      <c r="B44" s="92" t="s">
        <v>1088</v>
      </c>
      <c r="C44" s="134" t="s">
        <v>265</v>
      </c>
      <c r="D44" s="84" t="s">
        <v>802</v>
      </c>
      <c r="G44" s="85"/>
    </row>
    <row r="45" spans="2:11" x14ac:dyDescent="0.3">
      <c r="B45" s="92" t="s">
        <v>1088</v>
      </c>
      <c r="C45" s="546" t="s">
        <v>657</v>
      </c>
      <c r="D45" s="546"/>
      <c r="E45" s="569"/>
      <c r="F45" s="569"/>
      <c r="G45" s="35" t="s">
        <v>644</v>
      </c>
      <c r="H45" s="56">
        <v>2021</v>
      </c>
      <c r="I45" s="56">
        <v>2022</v>
      </c>
      <c r="J45" s="56">
        <v>2023</v>
      </c>
      <c r="K45" s="36" t="s">
        <v>656</v>
      </c>
    </row>
    <row r="46" spans="2:11" x14ac:dyDescent="0.3">
      <c r="B46" s="92" t="s">
        <v>1088</v>
      </c>
      <c r="C46" s="535" t="s">
        <v>767</v>
      </c>
      <c r="D46" s="535"/>
      <c r="E46" s="535"/>
      <c r="F46" s="536"/>
      <c r="G46" s="40" t="s">
        <v>723</v>
      </c>
      <c r="H46" s="109" t="s">
        <v>182</v>
      </c>
      <c r="I46" s="109" t="s">
        <v>182</v>
      </c>
      <c r="J46" s="49">
        <v>0</v>
      </c>
      <c r="K46" s="42"/>
    </row>
    <row r="47" spans="2:11" x14ac:dyDescent="0.3">
      <c r="B47" s="92" t="s">
        <v>1088</v>
      </c>
      <c r="C47" s="629" t="s">
        <v>1196</v>
      </c>
      <c r="D47" s="629"/>
      <c r="E47" s="629"/>
      <c r="F47" s="626"/>
      <c r="G47" s="45" t="s">
        <v>654</v>
      </c>
      <c r="H47" s="62" t="s">
        <v>182</v>
      </c>
      <c r="I47" s="62" t="s">
        <v>182</v>
      </c>
      <c r="J47" s="51">
        <v>0</v>
      </c>
      <c r="K47" s="47"/>
    </row>
    <row r="48" spans="2:11" x14ac:dyDescent="0.3">
      <c r="B48" s="92" t="s">
        <v>1088</v>
      </c>
      <c r="C48" s="135"/>
      <c r="D48" s="135"/>
      <c r="E48" s="34"/>
      <c r="F48" s="34"/>
      <c r="G48" s="37"/>
      <c r="H48" s="34"/>
      <c r="I48" s="34"/>
      <c r="J48" s="34"/>
      <c r="K48" s="34"/>
    </row>
    <row r="49" spans="2:11" x14ac:dyDescent="0.3">
      <c r="B49" s="92" t="s">
        <v>1088</v>
      </c>
      <c r="C49" s="135"/>
      <c r="D49" s="135"/>
      <c r="E49" s="34"/>
      <c r="F49" s="34"/>
      <c r="G49" s="37"/>
      <c r="H49" s="34"/>
      <c r="I49" s="34"/>
      <c r="J49" s="34"/>
      <c r="K49" s="34"/>
    </row>
    <row r="50" spans="2:11" x14ac:dyDescent="0.3">
      <c r="B50" s="92" t="s">
        <v>1199</v>
      </c>
      <c r="C50" s="135"/>
      <c r="D50" s="135"/>
      <c r="E50" s="34"/>
      <c r="F50" s="34"/>
      <c r="G50" s="37"/>
      <c r="H50" s="34"/>
      <c r="I50" s="34"/>
      <c r="J50" s="34"/>
      <c r="K50" s="34"/>
    </row>
    <row r="51" spans="2:11" s="84" customFormat="1" x14ac:dyDescent="0.3">
      <c r="B51" s="87" t="s">
        <v>638</v>
      </c>
      <c r="C51" s="87"/>
      <c r="D51" s="136"/>
      <c r="E51" s="88"/>
      <c r="F51" s="88"/>
      <c r="G51" s="89"/>
      <c r="H51" s="88"/>
      <c r="I51" s="88"/>
      <c r="J51" s="88"/>
      <c r="K51" s="88"/>
    </row>
    <row r="52" spans="2:11" ht="17.25" x14ac:dyDescent="0.3">
      <c r="B52" s="92" t="s">
        <v>1199</v>
      </c>
      <c r="C52" s="28"/>
      <c r="D52" s="28"/>
      <c r="E52" s="29"/>
      <c r="F52" s="29"/>
      <c r="G52" s="30"/>
      <c r="H52" s="29"/>
      <c r="I52" s="29"/>
      <c r="J52" s="29"/>
      <c r="K52" s="29"/>
    </row>
    <row r="53" spans="2:11" s="84" customFormat="1" x14ac:dyDescent="0.3">
      <c r="B53" s="92" t="s">
        <v>1199</v>
      </c>
      <c r="C53" s="84" t="s">
        <v>277</v>
      </c>
      <c r="D53" s="84" t="s">
        <v>992</v>
      </c>
      <c r="G53" s="85"/>
    </row>
    <row r="54" spans="2:11" x14ac:dyDescent="0.3">
      <c r="B54" s="92" t="s">
        <v>1199</v>
      </c>
      <c r="C54" s="546" t="s">
        <v>657</v>
      </c>
      <c r="D54" s="546"/>
      <c r="E54" s="569"/>
      <c r="F54" s="569"/>
      <c r="G54" s="35" t="s">
        <v>644</v>
      </c>
      <c r="H54" s="35">
        <v>2021</v>
      </c>
      <c r="I54" s="35">
        <v>2022</v>
      </c>
      <c r="J54" s="35">
        <v>2023</v>
      </c>
      <c r="K54" s="36" t="s">
        <v>656</v>
      </c>
    </row>
    <row r="55" spans="2:11" ht="17.45" customHeight="1" x14ac:dyDescent="0.3">
      <c r="B55" s="92" t="s">
        <v>1199</v>
      </c>
      <c r="C55" s="547" t="s">
        <v>773</v>
      </c>
      <c r="D55" s="547"/>
      <c r="E55" s="38" t="s">
        <v>666</v>
      </c>
      <c r="F55" s="39"/>
      <c r="G55" s="40" t="s">
        <v>245</v>
      </c>
      <c r="H55" s="65">
        <v>325294.93909399997</v>
      </c>
      <c r="I55" s="65">
        <v>315132</v>
      </c>
      <c r="J55" s="65">
        <v>292044</v>
      </c>
      <c r="K55" s="42"/>
    </row>
    <row r="56" spans="2:11" x14ac:dyDescent="0.3">
      <c r="B56" s="92" t="s">
        <v>1199</v>
      </c>
      <c r="C56" s="549"/>
      <c r="D56" s="549"/>
      <c r="E56" s="38" t="s">
        <v>770</v>
      </c>
      <c r="F56" s="39"/>
      <c r="G56" s="40" t="s">
        <v>43</v>
      </c>
      <c r="H56" s="66">
        <v>3009</v>
      </c>
      <c r="I56" s="65">
        <v>2396</v>
      </c>
      <c r="J56" s="65">
        <v>6172</v>
      </c>
      <c r="K56" s="42"/>
    </row>
    <row r="57" spans="2:11" x14ac:dyDescent="0.3">
      <c r="B57" s="92" t="s">
        <v>1199</v>
      </c>
      <c r="C57" s="567"/>
      <c r="D57" s="567"/>
      <c r="E57" s="38" t="s">
        <v>771</v>
      </c>
      <c r="F57" s="39"/>
      <c r="G57" s="40" t="s">
        <v>43</v>
      </c>
      <c r="H57" s="65">
        <v>322285.93909399997</v>
      </c>
      <c r="I57" s="65">
        <v>312736</v>
      </c>
      <c r="J57" s="65">
        <v>285872</v>
      </c>
      <c r="K57" s="42"/>
    </row>
    <row r="58" spans="2:11" x14ac:dyDescent="0.3">
      <c r="B58" s="92" t="s">
        <v>1199</v>
      </c>
      <c r="C58" s="598" t="s">
        <v>993</v>
      </c>
      <c r="D58" s="541"/>
      <c r="E58" s="541"/>
      <c r="F58" s="539"/>
      <c r="G58" s="45" t="s">
        <v>994</v>
      </c>
      <c r="H58" s="67">
        <v>515.0956180995006</v>
      </c>
      <c r="I58" s="67">
        <v>403.18958364560717</v>
      </c>
      <c r="J58" s="67">
        <v>451.51386044780082</v>
      </c>
      <c r="K58" s="47"/>
    </row>
    <row r="59" spans="2:11" x14ac:dyDescent="0.3">
      <c r="B59" s="92" t="s">
        <v>1199</v>
      </c>
      <c r="C59" s="135"/>
      <c r="D59" s="135"/>
      <c r="E59" s="34"/>
      <c r="F59" s="34"/>
      <c r="G59" s="37"/>
      <c r="H59" s="34"/>
      <c r="I59" s="34"/>
      <c r="J59" s="34"/>
      <c r="K59" s="34"/>
    </row>
    <row r="60" spans="2:11" s="84" customFormat="1" x14ac:dyDescent="0.3">
      <c r="B60" s="92" t="s">
        <v>1199</v>
      </c>
      <c r="C60" s="134" t="s">
        <v>280</v>
      </c>
      <c r="D60" s="84" t="s">
        <v>1203</v>
      </c>
      <c r="G60" s="85"/>
    </row>
    <row r="61" spans="2:11" x14ac:dyDescent="0.3">
      <c r="B61" s="92" t="s">
        <v>1199</v>
      </c>
      <c r="C61" s="546" t="s">
        <v>657</v>
      </c>
      <c r="D61" s="546"/>
      <c r="E61" s="569"/>
      <c r="F61" s="569"/>
      <c r="G61" s="35" t="s">
        <v>644</v>
      </c>
      <c r="H61" s="35">
        <v>2021</v>
      </c>
      <c r="I61" s="35">
        <v>2022</v>
      </c>
      <c r="J61" s="35">
        <v>2023</v>
      </c>
      <c r="K61" s="36" t="s">
        <v>656</v>
      </c>
    </row>
    <row r="62" spans="2:11" x14ac:dyDescent="0.3">
      <c r="B62" s="92" t="s">
        <v>1199</v>
      </c>
      <c r="C62" s="536" t="s">
        <v>776</v>
      </c>
      <c r="D62" s="562"/>
      <c r="E62" s="562"/>
      <c r="F62" s="562"/>
      <c r="G62" s="40" t="s">
        <v>358</v>
      </c>
      <c r="H62" s="65">
        <v>5502.5469999999996</v>
      </c>
      <c r="I62" s="65">
        <v>5292.0749999999998</v>
      </c>
      <c r="J62" s="65">
        <v>4337</v>
      </c>
      <c r="K62" s="42" t="s">
        <v>1000</v>
      </c>
    </row>
    <row r="63" spans="2:11" x14ac:dyDescent="0.3">
      <c r="B63" s="92" t="s">
        <v>1199</v>
      </c>
      <c r="C63" s="538" t="s">
        <v>778</v>
      </c>
      <c r="D63" s="571"/>
      <c r="E63" s="562" t="s">
        <v>666</v>
      </c>
      <c r="F63" s="562"/>
      <c r="G63" s="40" t="s">
        <v>49</v>
      </c>
      <c r="H63" s="21">
        <v>5502.5469999999996</v>
      </c>
      <c r="I63" s="21">
        <v>5292.0749999999998</v>
      </c>
      <c r="J63" s="17">
        <v>4337</v>
      </c>
      <c r="K63" s="2"/>
    </row>
    <row r="64" spans="2:11" x14ac:dyDescent="0.3">
      <c r="B64" s="92" t="s">
        <v>1199</v>
      </c>
      <c r="C64" s="538"/>
      <c r="D64" s="571"/>
      <c r="E64" s="571" t="s">
        <v>779</v>
      </c>
      <c r="F64" s="49" t="s">
        <v>666</v>
      </c>
      <c r="G64" s="40" t="s">
        <v>49</v>
      </c>
      <c r="H64" s="129">
        <v>5.3460000000000001</v>
      </c>
      <c r="I64" s="129">
        <v>6.03</v>
      </c>
      <c r="J64" s="17">
        <v>32.497999999999998</v>
      </c>
      <c r="K64" s="2"/>
    </row>
    <row r="65" spans="2:11" x14ac:dyDescent="0.3">
      <c r="B65" s="92" t="s">
        <v>1199</v>
      </c>
      <c r="C65" s="538"/>
      <c r="D65" s="571"/>
      <c r="E65" s="571"/>
      <c r="F65" s="49" t="s">
        <v>51</v>
      </c>
      <c r="G65" s="40" t="s">
        <v>49</v>
      </c>
      <c r="H65" s="129">
        <v>0.29899999999999999</v>
      </c>
      <c r="I65" s="129">
        <v>0.46200000000000002</v>
      </c>
      <c r="J65" s="17">
        <v>27.134</v>
      </c>
      <c r="K65" s="2"/>
    </row>
    <row r="66" spans="2:11" x14ac:dyDescent="0.3">
      <c r="B66" s="92" t="s">
        <v>1199</v>
      </c>
      <c r="C66" s="538"/>
      <c r="D66" s="571"/>
      <c r="E66" s="571"/>
      <c r="F66" s="49" t="s">
        <v>52</v>
      </c>
      <c r="G66" s="40" t="s">
        <v>49</v>
      </c>
      <c r="H66" s="129" t="s">
        <v>217</v>
      </c>
      <c r="I66" s="129" t="s">
        <v>217</v>
      </c>
      <c r="J66" s="129" t="s">
        <v>217</v>
      </c>
      <c r="K66" s="2"/>
    </row>
    <row r="67" spans="2:11" x14ac:dyDescent="0.3">
      <c r="B67" s="92" t="s">
        <v>1199</v>
      </c>
      <c r="C67" s="538"/>
      <c r="D67" s="571"/>
      <c r="E67" s="571"/>
      <c r="F67" s="49" t="s">
        <v>996</v>
      </c>
      <c r="G67" s="40" t="s">
        <v>49</v>
      </c>
      <c r="H67" s="129">
        <v>0.54300000000000004</v>
      </c>
      <c r="I67" s="129">
        <v>0.55400000000000005</v>
      </c>
      <c r="J67" s="17">
        <v>0.62</v>
      </c>
      <c r="K67" s="2"/>
    </row>
    <row r="68" spans="2:11" x14ac:dyDescent="0.3">
      <c r="B68" s="92" t="s">
        <v>1199</v>
      </c>
      <c r="C68" s="538"/>
      <c r="D68" s="571"/>
      <c r="E68" s="571"/>
      <c r="F68" s="49" t="s">
        <v>997</v>
      </c>
      <c r="G68" s="69" t="s">
        <v>49</v>
      </c>
      <c r="H68" s="129">
        <v>4.5039999999999996</v>
      </c>
      <c r="I68" s="129">
        <v>5.0140000000000002</v>
      </c>
      <c r="J68" s="17">
        <v>4.5960000000000001</v>
      </c>
      <c r="K68" s="2"/>
    </row>
    <row r="69" spans="2:11" x14ac:dyDescent="0.3">
      <c r="B69" s="92" t="s">
        <v>1199</v>
      </c>
      <c r="C69" s="538"/>
      <c r="D69" s="571"/>
      <c r="E69" s="571"/>
      <c r="F69" s="49" t="s">
        <v>783</v>
      </c>
      <c r="G69" s="69" t="s">
        <v>49</v>
      </c>
      <c r="H69" s="21" t="s">
        <v>217</v>
      </c>
      <c r="I69" s="21" t="s">
        <v>217</v>
      </c>
      <c r="J69" s="129" t="s">
        <v>217</v>
      </c>
      <c r="K69" s="2"/>
    </row>
    <row r="70" spans="2:11" x14ac:dyDescent="0.3">
      <c r="B70" s="92" t="s">
        <v>1199</v>
      </c>
      <c r="C70" s="538"/>
      <c r="D70" s="571"/>
      <c r="E70" s="571"/>
      <c r="F70" s="49" t="s">
        <v>661</v>
      </c>
      <c r="G70" s="40" t="s">
        <v>49</v>
      </c>
      <c r="H70" s="21" t="s">
        <v>217</v>
      </c>
      <c r="I70" s="21" t="s">
        <v>217</v>
      </c>
      <c r="J70" s="129" t="s">
        <v>217</v>
      </c>
      <c r="K70" s="2"/>
    </row>
    <row r="71" spans="2:11" x14ac:dyDescent="0.3">
      <c r="B71" s="92" t="s">
        <v>1199</v>
      </c>
      <c r="C71" s="538"/>
      <c r="D71" s="571"/>
      <c r="E71" s="571" t="s">
        <v>780</v>
      </c>
      <c r="F71" s="49" t="s">
        <v>666</v>
      </c>
      <c r="G71" s="40" t="s">
        <v>49</v>
      </c>
      <c r="H71" s="21">
        <v>5497.201</v>
      </c>
      <c r="I71" s="21">
        <v>5286.0450000000001</v>
      </c>
      <c r="J71" s="17">
        <v>4307.5920000000006</v>
      </c>
      <c r="K71" s="2"/>
    </row>
    <row r="72" spans="2:11" x14ac:dyDescent="0.3">
      <c r="B72" s="92" t="s">
        <v>1199</v>
      </c>
      <c r="C72" s="538"/>
      <c r="D72" s="571"/>
      <c r="E72" s="571"/>
      <c r="F72" s="49" t="s">
        <v>784</v>
      </c>
      <c r="G72" s="40" t="s">
        <v>49</v>
      </c>
      <c r="H72" s="21">
        <v>4328.2979999999998</v>
      </c>
      <c r="I72" s="21">
        <v>4157.4409999999998</v>
      </c>
      <c r="J72" s="17">
        <v>3936.09</v>
      </c>
      <c r="K72" s="2"/>
    </row>
    <row r="73" spans="2:11" x14ac:dyDescent="0.3">
      <c r="B73" s="92" t="s">
        <v>1199</v>
      </c>
      <c r="C73" s="538"/>
      <c r="D73" s="571"/>
      <c r="E73" s="571"/>
      <c r="F73" s="49" t="s">
        <v>785</v>
      </c>
      <c r="G73" s="40" t="s">
        <v>49</v>
      </c>
      <c r="H73" s="21">
        <v>1168.903</v>
      </c>
      <c r="I73" s="21">
        <v>1128.604</v>
      </c>
      <c r="J73" s="17">
        <v>371.50200000000001</v>
      </c>
      <c r="K73" s="2"/>
    </row>
    <row r="74" spans="2:11" x14ac:dyDescent="0.3">
      <c r="B74" s="92" t="s">
        <v>1199</v>
      </c>
      <c r="C74" s="538"/>
      <c r="D74" s="571"/>
      <c r="E74" s="571"/>
      <c r="F74" s="49" t="s">
        <v>661</v>
      </c>
      <c r="G74" s="40" t="s">
        <v>49</v>
      </c>
      <c r="H74" s="21" t="s">
        <v>217</v>
      </c>
      <c r="I74" s="21" t="s">
        <v>217</v>
      </c>
      <c r="J74" s="21" t="s">
        <v>217</v>
      </c>
      <c r="K74" s="2"/>
    </row>
    <row r="75" spans="2:11" x14ac:dyDescent="0.3">
      <c r="B75" s="92" t="s">
        <v>1199</v>
      </c>
      <c r="C75" s="536" t="s">
        <v>998</v>
      </c>
      <c r="D75" s="562"/>
      <c r="E75" s="562"/>
      <c r="F75" s="562"/>
      <c r="G75" s="40" t="s">
        <v>49</v>
      </c>
      <c r="H75" s="17" t="s">
        <v>217</v>
      </c>
      <c r="I75" s="17" t="s">
        <v>217</v>
      </c>
      <c r="J75" s="17" t="s">
        <v>217</v>
      </c>
      <c r="K75" s="2"/>
    </row>
    <row r="76" spans="2:11" x14ac:dyDescent="0.3">
      <c r="B76" s="92" t="s">
        <v>1199</v>
      </c>
      <c r="C76" s="626" t="s">
        <v>1204</v>
      </c>
      <c r="D76" s="627"/>
      <c r="E76" s="627"/>
      <c r="F76" s="627"/>
      <c r="G76" s="45" t="s">
        <v>999</v>
      </c>
      <c r="H76" s="122">
        <v>8.7131323222569979</v>
      </c>
      <c r="I76" s="122">
        <v>6.7708436968360139</v>
      </c>
      <c r="J76" s="122">
        <v>6.7052074781954509</v>
      </c>
      <c r="K76" s="3"/>
    </row>
    <row r="77" spans="2:11" x14ac:dyDescent="0.3">
      <c r="B77" s="92" t="s">
        <v>1199</v>
      </c>
      <c r="C77" s="135"/>
      <c r="D77" s="135"/>
      <c r="E77" s="34"/>
      <c r="F77" s="34"/>
      <c r="G77" s="37"/>
      <c r="H77" s="34"/>
      <c r="I77" s="34"/>
      <c r="J77" s="34"/>
      <c r="K77" s="34"/>
    </row>
    <row r="78" spans="2:11" s="84" customFormat="1" x14ac:dyDescent="0.3">
      <c r="B78" s="92" t="s">
        <v>1199</v>
      </c>
      <c r="C78" s="134" t="s">
        <v>282</v>
      </c>
      <c r="D78" s="84" t="s">
        <v>1001</v>
      </c>
      <c r="G78" s="85"/>
    </row>
    <row r="79" spans="2:11" x14ac:dyDescent="0.3">
      <c r="B79" s="92" t="s">
        <v>1199</v>
      </c>
      <c r="C79" s="546" t="s">
        <v>657</v>
      </c>
      <c r="D79" s="546"/>
      <c r="E79" s="569"/>
      <c r="F79" s="569"/>
      <c r="G79" s="35" t="s">
        <v>644</v>
      </c>
      <c r="H79" s="35">
        <v>2021</v>
      </c>
      <c r="I79" s="35">
        <v>2022</v>
      </c>
      <c r="J79" s="35">
        <v>2023</v>
      </c>
      <c r="K79" s="36" t="s">
        <v>656</v>
      </c>
    </row>
    <row r="80" spans="2:11" x14ac:dyDescent="0.3">
      <c r="B80" s="92" t="s">
        <v>1199</v>
      </c>
      <c r="C80" s="547" t="s">
        <v>788</v>
      </c>
      <c r="D80" s="542"/>
      <c r="E80" s="535" t="s">
        <v>666</v>
      </c>
      <c r="F80" s="536"/>
      <c r="G80" s="40" t="s">
        <v>69</v>
      </c>
      <c r="H80" s="17">
        <v>2709620</v>
      </c>
      <c r="I80" s="17">
        <v>2799989</v>
      </c>
      <c r="J80" s="17">
        <v>2445802</v>
      </c>
      <c r="K80" s="2"/>
    </row>
    <row r="81" spans="2:11" ht="33" x14ac:dyDescent="0.3">
      <c r="B81" s="92" t="s">
        <v>1199</v>
      </c>
      <c r="C81" s="557"/>
      <c r="D81" s="557"/>
      <c r="E81" s="535" t="s">
        <v>789</v>
      </c>
      <c r="F81" s="536"/>
      <c r="G81" s="40" t="s">
        <v>69</v>
      </c>
      <c r="H81" s="17" t="s">
        <v>217</v>
      </c>
      <c r="I81" s="17" t="s">
        <v>217</v>
      </c>
      <c r="J81" s="17">
        <v>2372</v>
      </c>
      <c r="K81" s="236" t="s">
        <v>1089</v>
      </c>
    </row>
    <row r="82" spans="2:11" x14ac:dyDescent="0.3">
      <c r="B82" s="92" t="s">
        <v>1199</v>
      </c>
      <c r="C82" s="557"/>
      <c r="D82" s="557"/>
      <c r="E82" s="535" t="s">
        <v>790</v>
      </c>
      <c r="F82" s="536"/>
      <c r="G82" s="40" t="s">
        <v>69</v>
      </c>
      <c r="H82" s="17" t="s">
        <v>217</v>
      </c>
      <c r="I82" s="17" t="s">
        <v>217</v>
      </c>
      <c r="J82" s="17" t="s">
        <v>217</v>
      </c>
      <c r="K82" s="2"/>
    </row>
    <row r="83" spans="2:11" x14ac:dyDescent="0.3">
      <c r="B83" s="92" t="s">
        <v>1199</v>
      </c>
      <c r="C83" s="557"/>
      <c r="D83" s="557"/>
      <c r="E83" s="535" t="s">
        <v>791</v>
      </c>
      <c r="F83" s="536"/>
      <c r="G83" s="40" t="s">
        <v>69</v>
      </c>
      <c r="H83" s="17">
        <v>2709620</v>
      </c>
      <c r="I83" s="17">
        <v>2799989</v>
      </c>
      <c r="J83" s="17">
        <v>2443430</v>
      </c>
      <c r="K83" s="2"/>
    </row>
    <row r="84" spans="2:11" x14ac:dyDescent="0.3">
      <c r="B84" s="92" t="s">
        <v>1199</v>
      </c>
      <c r="C84" s="563"/>
      <c r="D84" s="563"/>
      <c r="E84" s="535" t="s">
        <v>662</v>
      </c>
      <c r="F84" s="536"/>
      <c r="G84" s="40" t="s">
        <v>69</v>
      </c>
      <c r="H84" s="17" t="s">
        <v>217</v>
      </c>
      <c r="I84" s="17" t="s">
        <v>217</v>
      </c>
      <c r="J84" s="17" t="s">
        <v>217</v>
      </c>
      <c r="K84" s="2"/>
    </row>
    <row r="85" spans="2:11" x14ac:dyDescent="0.3">
      <c r="B85" s="92" t="s">
        <v>1199</v>
      </c>
      <c r="C85" s="535" t="s">
        <v>793</v>
      </c>
      <c r="D85" s="535"/>
      <c r="E85" s="535"/>
      <c r="F85" s="536"/>
      <c r="G85" s="40" t="s">
        <v>69</v>
      </c>
      <c r="H85" s="17">
        <v>596790</v>
      </c>
      <c r="I85" s="17">
        <v>625534</v>
      </c>
      <c r="J85" s="17">
        <v>538919</v>
      </c>
      <c r="K85" s="151"/>
    </row>
    <row r="86" spans="2:11" x14ac:dyDescent="0.3">
      <c r="B86" s="92" t="s">
        <v>1199</v>
      </c>
      <c r="C86" s="629" t="s">
        <v>1205</v>
      </c>
      <c r="D86" s="629"/>
      <c r="E86" s="629"/>
      <c r="F86" s="626"/>
      <c r="G86" s="45" t="s">
        <v>1002</v>
      </c>
      <c r="H86" s="18">
        <v>945.00060401115229</v>
      </c>
      <c r="I86" s="18">
        <v>800.32745965554511</v>
      </c>
      <c r="J86" s="18">
        <v>833.19430688070418</v>
      </c>
      <c r="K86" s="3"/>
    </row>
    <row r="87" spans="2:11" x14ac:dyDescent="0.3">
      <c r="B87" s="92" t="s">
        <v>1199</v>
      </c>
      <c r="C87" s="135"/>
      <c r="D87" s="135"/>
      <c r="E87" s="34"/>
      <c r="F87" s="34"/>
      <c r="G87" s="37"/>
      <c r="H87" s="34"/>
      <c r="I87" s="34"/>
      <c r="J87" s="34"/>
      <c r="K87" s="34"/>
    </row>
    <row r="88" spans="2:11" s="84" customFormat="1" x14ac:dyDescent="0.3">
      <c r="B88" s="92" t="s">
        <v>1199</v>
      </c>
      <c r="C88" s="134" t="s">
        <v>283</v>
      </c>
      <c r="D88" s="84" t="s">
        <v>1004</v>
      </c>
      <c r="G88" s="85"/>
    </row>
    <row r="89" spans="2:11" x14ac:dyDescent="0.3">
      <c r="B89" s="92" t="s">
        <v>1199</v>
      </c>
      <c r="C89" s="546" t="s">
        <v>657</v>
      </c>
      <c r="D89" s="546"/>
      <c r="E89" s="569"/>
      <c r="F89" s="569"/>
      <c r="G89" s="35" t="s">
        <v>644</v>
      </c>
      <c r="H89" s="35">
        <v>2021</v>
      </c>
      <c r="I89" s="35">
        <v>2022</v>
      </c>
      <c r="J89" s="35">
        <v>2023</v>
      </c>
      <c r="K89" s="36" t="s">
        <v>656</v>
      </c>
    </row>
    <row r="90" spans="2:11" x14ac:dyDescent="0.3">
      <c r="B90" s="92" t="s">
        <v>1199</v>
      </c>
      <c r="C90" s="597" t="s">
        <v>852</v>
      </c>
      <c r="D90" s="597"/>
      <c r="E90" s="597"/>
      <c r="F90" s="582"/>
      <c r="G90" s="40" t="s">
        <v>33</v>
      </c>
      <c r="H90" s="4" t="s">
        <v>182</v>
      </c>
      <c r="I90" s="4" t="s">
        <v>217</v>
      </c>
      <c r="J90" s="525">
        <v>75</v>
      </c>
      <c r="K90" s="2"/>
    </row>
    <row r="91" spans="2:11" x14ac:dyDescent="0.3">
      <c r="B91" s="92" t="s">
        <v>1199</v>
      </c>
      <c r="C91" s="597" t="s">
        <v>811</v>
      </c>
      <c r="D91" s="597"/>
      <c r="E91" s="597"/>
      <c r="F91" s="582"/>
      <c r="G91" s="40" t="s">
        <v>33</v>
      </c>
      <c r="H91" s="24" t="s">
        <v>217</v>
      </c>
      <c r="I91" s="24" t="s">
        <v>217</v>
      </c>
      <c r="J91" s="22">
        <v>100</v>
      </c>
      <c r="K91" s="2"/>
    </row>
    <row r="92" spans="2:11" x14ac:dyDescent="0.3">
      <c r="B92" s="92" t="s">
        <v>1199</v>
      </c>
      <c r="C92" s="541" t="s">
        <v>812</v>
      </c>
      <c r="D92" s="541"/>
      <c r="E92" s="541"/>
      <c r="F92" s="539"/>
      <c r="G92" s="45" t="s">
        <v>33</v>
      </c>
      <c r="H92" s="25" t="s">
        <v>217</v>
      </c>
      <c r="I92" s="25" t="s">
        <v>217</v>
      </c>
      <c r="J92" s="23">
        <v>100</v>
      </c>
      <c r="K92" s="3"/>
    </row>
    <row r="93" spans="2:11" x14ac:dyDescent="0.3">
      <c r="B93" s="92" t="s">
        <v>1199</v>
      </c>
      <c r="C93" s="134"/>
      <c r="D93" s="134"/>
      <c r="E93" s="84"/>
      <c r="F93" s="84"/>
      <c r="G93" s="37"/>
      <c r="H93" s="73"/>
      <c r="I93" s="73"/>
      <c r="J93" s="34"/>
      <c r="K93" s="34"/>
    </row>
    <row r="94" spans="2:11" s="84" customFormat="1" x14ac:dyDescent="0.3">
      <c r="B94" s="92" t="s">
        <v>1199</v>
      </c>
      <c r="C94" s="134" t="s">
        <v>285</v>
      </c>
      <c r="D94" s="84" t="s">
        <v>1005</v>
      </c>
      <c r="G94" s="85"/>
    </row>
    <row r="95" spans="2:11" x14ac:dyDescent="0.3">
      <c r="B95" s="92" t="s">
        <v>1199</v>
      </c>
      <c r="C95" s="546" t="s">
        <v>657</v>
      </c>
      <c r="D95" s="546"/>
      <c r="E95" s="569"/>
      <c r="F95" s="569"/>
      <c r="G95" s="35" t="s">
        <v>644</v>
      </c>
      <c r="H95" s="35">
        <v>2021</v>
      </c>
      <c r="I95" s="35">
        <v>2022</v>
      </c>
      <c r="J95" s="35">
        <v>2023</v>
      </c>
      <c r="K95" s="36" t="s">
        <v>656</v>
      </c>
    </row>
    <row r="96" spans="2:11" ht="33" x14ac:dyDescent="0.3">
      <c r="B96" s="92" t="s">
        <v>1199</v>
      </c>
      <c r="C96" s="535" t="s">
        <v>814</v>
      </c>
      <c r="D96" s="535"/>
      <c r="E96" s="535"/>
      <c r="F96" s="536"/>
      <c r="G96" s="40" t="s">
        <v>69</v>
      </c>
      <c r="H96" s="8">
        <v>2112830</v>
      </c>
      <c r="I96" s="8">
        <v>2174455</v>
      </c>
      <c r="J96" s="8">
        <v>1906883</v>
      </c>
      <c r="K96" s="236" t="s">
        <v>1089</v>
      </c>
    </row>
    <row r="97" spans="2:11" x14ac:dyDescent="0.3">
      <c r="B97" s="92" t="s">
        <v>1199</v>
      </c>
      <c r="C97" s="598" t="s">
        <v>1006</v>
      </c>
      <c r="D97" s="541"/>
      <c r="E97" s="541"/>
      <c r="F97" s="539"/>
      <c r="G97" s="45" t="s">
        <v>792</v>
      </c>
      <c r="H97" s="9">
        <v>3345.6083817974209</v>
      </c>
      <c r="I97" s="9">
        <v>2782.0646779955978</v>
      </c>
      <c r="J97" s="9">
        <v>2948.1314622189939</v>
      </c>
      <c r="K97" s="3"/>
    </row>
    <row r="98" spans="2:11" x14ac:dyDescent="0.3">
      <c r="B98" s="92" t="s">
        <v>1199</v>
      </c>
      <c r="C98" s="135"/>
      <c r="D98" s="135"/>
      <c r="E98" s="34"/>
      <c r="F98" s="34"/>
      <c r="G98" s="37"/>
      <c r="H98" s="34"/>
      <c r="I98" s="34"/>
      <c r="J98" s="34"/>
      <c r="K98" s="34"/>
    </row>
    <row r="99" spans="2:11" s="84" customFormat="1" x14ac:dyDescent="0.3">
      <c r="B99" s="92" t="s">
        <v>1199</v>
      </c>
      <c r="C99" s="134" t="s">
        <v>287</v>
      </c>
      <c r="D99" s="84" t="s">
        <v>692</v>
      </c>
      <c r="G99" s="85"/>
    </row>
    <row r="100" spans="2:11" x14ac:dyDescent="0.3">
      <c r="B100" s="92" t="s">
        <v>1199</v>
      </c>
      <c r="C100" s="546" t="s">
        <v>657</v>
      </c>
      <c r="D100" s="546"/>
      <c r="E100" s="569"/>
      <c r="F100" s="569"/>
      <c r="G100" s="35" t="s">
        <v>644</v>
      </c>
      <c r="H100" s="35">
        <v>2021</v>
      </c>
      <c r="I100" s="35">
        <v>2022</v>
      </c>
      <c r="J100" s="35">
        <v>2023</v>
      </c>
      <c r="K100" s="36" t="s">
        <v>656</v>
      </c>
    </row>
    <row r="101" spans="2:11" x14ac:dyDescent="0.3">
      <c r="B101" s="92" t="s">
        <v>1199</v>
      </c>
      <c r="C101" s="535" t="s">
        <v>80</v>
      </c>
      <c r="D101" s="535"/>
      <c r="E101" s="535"/>
      <c r="F101" s="536"/>
      <c r="G101" s="40" t="s">
        <v>81</v>
      </c>
      <c r="H101" s="10">
        <v>2.0140000000000002</v>
      </c>
      <c r="I101" s="10">
        <v>5.2919999999999998</v>
      </c>
      <c r="J101" s="10">
        <v>4.5970000000000004</v>
      </c>
      <c r="K101" s="2"/>
    </row>
    <row r="102" spans="2:11" x14ac:dyDescent="0.3">
      <c r="B102" s="92" t="s">
        <v>1199</v>
      </c>
      <c r="C102" s="535" t="s">
        <v>82</v>
      </c>
      <c r="D102" s="535"/>
      <c r="E102" s="535"/>
      <c r="F102" s="536"/>
      <c r="G102" s="40" t="s">
        <v>81</v>
      </c>
      <c r="H102" s="10">
        <v>0.92399999999999993</v>
      </c>
      <c r="I102" s="10">
        <v>1.425</v>
      </c>
      <c r="J102" s="10">
        <v>2.8856999999999999</v>
      </c>
      <c r="K102" s="2"/>
    </row>
    <row r="103" spans="2:11" x14ac:dyDescent="0.3">
      <c r="B103" s="92" t="s">
        <v>1199</v>
      </c>
      <c r="C103" s="535" t="s">
        <v>83</v>
      </c>
      <c r="D103" s="535"/>
      <c r="E103" s="535"/>
      <c r="F103" s="536"/>
      <c r="G103" s="40" t="s">
        <v>81</v>
      </c>
      <c r="H103" s="19" t="s">
        <v>1213</v>
      </c>
      <c r="I103" s="19" t="s">
        <v>1213</v>
      </c>
      <c r="J103" s="19" t="s">
        <v>1213</v>
      </c>
      <c r="K103" s="2"/>
    </row>
    <row r="104" spans="2:11" x14ac:dyDescent="0.3">
      <c r="B104" s="92" t="s">
        <v>1199</v>
      </c>
      <c r="C104" s="535" t="s">
        <v>84</v>
      </c>
      <c r="D104" s="535"/>
      <c r="E104" s="535"/>
      <c r="F104" s="536"/>
      <c r="G104" s="40" t="s">
        <v>81</v>
      </c>
      <c r="H104" s="19" t="s">
        <v>1213</v>
      </c>
      <c r="I104" s="19" t="s">
        <v>1213</v>
      </c>
      <c r="J104" s="19" t="s">
        <v>1213</v>
      </c>
      <c r="K104" s="2"/>
    </row>
    <row r="105" spans="2:11" x14ac:dyDescent="0.3">
      <c r="B105" s="92" t="s">
        <v>1199</v>
      </c>
      <c r="C105" s="541" t="s">
        <v>85</v>
      </c>
      <c r="D105" s="541"/>
      <c r="E105" s="541"/>
      <c r="F105" s="539"/>
      <c r="G105" s="45" t="s">
        <v>81</v>
      </c>
      <c r="H105" s="12">
        <v>5.431</v>
      </c>
      <c r="I105" s="12">
        <v>4.6080000000000005</v>
      </c>
      <c r="J105" s="12">
        <v>3.226</v>
      </c>
      <c r="K105" s="3"/>
    </row>
    <row r="106" spans="2:11" x14ac:dyDescent="0.3">
      <c r="B106" s="92" t="s">
        <v>1199</v>
      </c>
      <c r="C106" s="135"/>
      <c r="D106" s="135"/>
      <c r="E106" s="34"/>
      <c r="F106" s="34"/>
      <c r="G106" s="37"/>
      <c r="H106" s="34"/>
      <c r="I106" s="34"/>
      <c r="J106" s="34"/>
      <c r="K106" s="34"/>
    </row>
    <row r="107" spans="2:11" s="84" customFormat="1" x14ac:dyDescent="0.3">
      <c r="B107" s="92" t="s">
        <v>1199</v>
      </c>
      <c r="C107" s="134" t="s">
        <v>288</v>
      </c>
      <c r="D107" s="84" t="s">
        <v>693</v>
      </c>
      <c r="G107" s="85"/>
    </row>
    <row r="108" spans="2:11" x14ac:dyDescent="0.3">
      <c r="B108" s="92" t="s">
        <v>1199</v>
      </c>
      <c r="C108" s="546" t="s">
        <v>657</v>
      </c>
      <c r="D108" s="546"/>
      <c r="E108" s="569"/>
      <c r="F108" s="569"/>
      <c r="G108" s="35" t="s">
        <v>644</v>
      </c>
      <c r="H108" s="35">
        <v>2021</v>
      </c>
      <c r="I108" s="35">
        <v>2022</v>
      </c>
      <c r="J108" s="35">
        <v>2023</v>
      </c>
      <c r="K108" s="36" t="s">
        <v>656</v>
      </c>
    </row>
    <row r="109" spans="2:11" x14ac:dyDescent="0.3">
      <c r="B109" s="92" t="s">
        <v>1199</v>
      </c>
      <c r="C109" s="535" t="s">
        <v>86</v>
      </c>
      <c r="D109" s="535"/>
      <c r="E109" s="535"/>
      <c r="F109" s="536"/>
      <c r="G109" s="40" t="s">
        <v>81</v>
      </c>
      <c r="H109" s="13">
        <v>65.135296050000008</v>
      </c>
      <c r="I109" s="14" t="s">
        <v>182</v>
      </c>
      <c r="J109" s="14" t="s">
        <v>182</v>
      </c>
      <c r="K109" s="2" t="s">
        <v>1092</v>
      </c>
    </row>
    <row r="110" spans="2:11" x14ac:dyDescent="0.3">
      <c r="B110" s="92" t="s">
        <v>1199</v>
      </c>
      <c r="C110" s="535" t="s">
        <v>87</v>
      </c>
      <c r="D110" s="535"/>
      <c r="E110" s="535"/>
      <c r="F110" s="536"/>
      <c r="G110" s="40" t="s">
        <v>81</v>
      </c>
      <c r="H110" s="13">
        <v>4.7088706499999997</v>
      </c>
      <c r="I110" s="13">
        <v>67.676309250000003</v>
      </c>
      <c r="J110" s="13">
        <v>48.672490169999996</v>
      </c>
      <c r="K110" s="2" t="s">
        <v>1090</v>
      </c>
    </row>
    <row r="111" spans="2:11" x14ac:dyDescent="0.3">
      <c r="B111" s="92" t="s">
        <v>1199</v>
      </c>
      <c r="C111" s="535" t="s">
        <v>88</v>
      </c>
      <c r="D111" s="535"/>
      <c r="E111" s="535"/>
      <c r="F111" s="536"/>
      <c r="G111" s="40" t="s">
        <v>89</v>
      </c>
      <c r="H111" s="13">
        <v>17.317951200000003</v>
      </c>
      <c r="I111" s="13">
        <v>10.057568400000001</v>
      </c>
      <c r="J111" s="13">
        <v>21.758466509999998</v>
      </c>
      <c r="K111" s="2" t="s">
        <v>1091</v>
      </c>
    </row>
    <row r="112" spans="2:11" x14ac:dyDescent="0.3">
      <c r="B112" s="92" t="s">
        <v>1199</v>
      </c>
      <c r="C112" s="535" t="s">
        <v>90</v>
      </c>
      <c r="D112" s="535"/>
      <c r="E112" s="535"/>
      <c r="F112" s="536"/>
      <c r="G112" s="40" t="s">
        <v>89</v>
      </c>
      <c r="H112" s="14" t="s">
        <v>217</v>
      </c>
      <c r="I112" s="13">
        <v>35.128795679999996</v>
      </c>
      <c r="J112" s="13">
        <v>42.966980150000005</v>
      </c>
      <c r="K112" s="2" t="s">
        <v>1093</v>
      </c>
    </row>
    <row r="113" spans="2:11" x14ac:dyDescent="0.3">
      <c r="B113" s="92" t="s">
        <v>1199</v>
      </c>
      <c r="C113" s="535" t="s">
        <v>91</v>
      </c>
      <c r="D113" s="535"/>
      <c r="E113" s="535"/>
      <c r="F113" s="536"/>
      <c r="G113" s="40" t="s">
        <v>89</v>
      </c>
      <c r="H113" s="13">
        <v>3.3859270500000003</v>
      </c>
      <c r="I113" s="13">
        <v>1.2943846080000001</v>
      </c>
      <c r="J113" s="13">
        <v>2.4134359779999999</v>
      </c>
      <c r="K113" s="2"/>
    </row>
    <row r="114" spans="2:11" x14ac:dyDescent="0.3">
      <c r="B114" s="92" t="s">
        <v>1199</v>
      </c>
      <c r="C114" s="541" t="s">
        <v>92</v>
      </c>
      <c r="D114" s="541"/>
      <c r="E114" s="541"/>
      <c r="F114" s="539"/>
      <c r="G114" s="45" t="s">
        <v>89</v>
      </c>
      <c r="H114" s="15">
        <v>6.256402350000001E-2</v>
      </c>
      <c r="I114" s="15">
        <v>0.17797677480000001</v>
      </c>
      <c r="J114" s="15">
        <v>5.3146787099999995E-2</v>
      </c>
      <c r="K114" s="3"/>
    </row>
    <row r="115" spans="2:11" x14ac:dyDescent="0.3">
      <c r="B115" s="92" t="s">
        <v>1199</v>
      </c>
      <c r="C115" s="135"/>
      <c r="D115" s="135"/>
      <c r="E115" s="34"/>
      <c r="F115" s="34"/>
      <c r="G115" s="37"/>
      <c r="H115" s="34"/>
      <c r="I115" s="34"/>
      <c r="J115" s="34"/>
      <c r="K115" s="34"/>
    </row>
    <row r="116" spans="2:11" s="84" customFormat="1" x14ac:dyDescent="0.3">
      <c r="B116" s="92" t="s">
        <v>1199</v>
      </c>
      <c r="C116" s="134" t="s">
        <v>289</v>
      </c>
      <c r="D116" s="84" t="s">
        <v>694</v>
      </c>
      <c r="G116" s="85"/>
    </row>
    <row r="117" spans="2:11" x14ac:dyDescent="0.3">
      <c r="B117" s="92" t="s">
        <v>1199</v>
      </c>
      <c r="C117" s="546" t="s">
        <v>657</v>
      </c>
      <c r="D117" s="546"/>
      <c r="E117" s="569"/>
      <c r="F117" s="569"/>
      <c r="G117" s="35" t="s">
        <v>644</v>
      </c>
      <c r="H117" s="35">
        <v>2021</v>
      </c>
      <c r="I117" s="35">
        <v>2022</v>
      </c>
      <c r="J117" s="35">
        <v>2023</v>
      </c>
      <c r="K117" s="36" t="s">
        <v>656</v>
      </c>
    </row>
    <row r="118" spans="2:11" x14ac:dyDescent="0.3">
      <c r="B118" s="92" t="s">
        <v>1199</v>
      </c>
      <c r="C118" s="596" t="s">
        <v>838</v>
      </c>
      <c r="D118" s="535"/>
      <c r="E118" s="535"/>
      <c r="F118" s="536"/>
      <c r="G118" s="40" t="s">
        <v>81</v>
      </c>
      <c r="H118" s="130">
        <v>1902.4767999999999</v>
      </c>
      <c r="I118" s="130">
        <v>1689.9359999999999</v>
      </c>
      <c r="J118" s="130">
        <v>1621.2460000000001</v>
      </c>
      <c r="K118" s="42"/>
    </row>
    <row r="119" spans="2:11" x14ac:dyDescent="0.3">
      <c r="B119" s="92" t="s">
        <v>1199</v>
      </c>
      <c r="C119" s="541" t="s">
        <v>1094</v>
      </c>
      <c r="D119" s="541"/>
      <c r="E119" s="541"/>
      <c r="F119" s="539"/>
      <c r="G119" s="45" t="s">
        <v>843</v>
      </c>
      <c r="H119" s="131">
        <v>3.0125198564272258</v>
      </c>
      <c r="I119" s="131">
        <v>2.1621561511611733</v>
      </c>
      <c r="J119" s="131">
        <v>2.5065231273217572</v>
      </c>
      <c r="K119" s="47"/>
    </row>
    <row r="120" spans="2:11" x14ac:dyDescent="0.3">
      <c r="B120" s="92" t="s">
        <v>1199</v>
      </c>
      <c r="C120" s="135"/>
      <c r="D120" s="135"/>
      <c r="E120" s="34"/>
      <c r="F120" s="34"/>
      <c r="G120" s="37"/>
      <c r="H120" s="34"/>
      <c r="I120" s="34"/>
      <c r="J120" s="34"/>
      <c r="K120" s="34"/>
    </row>
    <row r="121" spans="2:11" s="84" customFormat="1" x14ac:dyDescent="0.3">
      <c r="B121" s="92" t="s">
        <v>1199</v>
      </c>
      <c r="C121" s="134" t="s">
        <v>290</v>
      </c>
      <c r="D121" s="84" t="s">
        <v>695</v>
      </c>
      <c r="G121" s="85"/>
    </row>
    <row r="122" spans="2:11" x14ac:dyDescent="0.3">
      <c r="B122" s="92" t="s">
        <v>1199</v>
      </c>
      <c r="C122" s="546" t="s">
        <v>657</v>
      </c>
      <c r="D122" s="546"/>
      <c r="E122" s="569"/>
      <c r="F122" s="569"/>
      <c r="G122" s="35" t="s">
        <v>644</v>
      </c>
      <c r="H122" s="35">
        <v>2021</v>
      </c>
      <c r="I122" s="35">
        <v>2022</v>
      </c>
      <c r="J122" s="35">
        <v>2023</v>
      </c>
      <c r="K122" s="36" t="s">
        <v>656</v>
      </c>
    </row>
    <row r="123" spans="2:11" ht="17.45" customHeight="1" x14ac:dyDescent="0.3">
      <c r="B123" s="92" t="s">
        <v>1199</v>
      </c>
      <c r="C123" s="547" t="s">
        <v>1010</v>
      </c>
      <c r="D123" s="548"/>
      <c r="E123" s="559" t="s">
        <v>821</v>
      </c>
      <c r="F123" s="536"/>
      <c r="G123" s="40" t="s">
        <v>81</v>
      </c>
      <c r="H123" s="8">
        <v>5830.7000000000007</v>
      </c>
      <c r="I123" s="8">
        <v>5397.04</v>
      </c>
      <c r="J123" s="8">
        <v>4708.2700000000004</v>
      </c>
      <c r="K123" s="42"/>
    </row>
    <row r="124" spans="2:11" x14ac:dyDescent="0.3">
      <c r="B124" s="92" t="s">
        <v>1199</v>
      </c>
      <c r="C124" s="549"/>
      <c r="D124" s="550"/>
      <c r="E124" s="559" t="s">
        <v>1011</v>
      </c>
      <c r="F124" s="536"/>
      <c r="G124" s="40" t="s">
        <v>81</v>
      </c>
      <c r="H124" s="8">
        <v>5281.6200000000008</v>
      </c>
      <c r="I124" s="8">
        <v>4796</v>
      </c>
      <c r="J124" s="8">
        <v>4139.58</v>
      </c>
      <c r="K124" s="42"/>
    </row>
    <row r="125" spans="2:11" x14ac:dyDescent="0.3">
      <c r="B125" s="92" t="s">
        <v>1199</v>
      </c>
      <c r="C125" s="549"/>
      <c r="D125" s="550"/>
      <c r="E125" s="559" t="s">
        <v>1012</v>
      </c>
      <c r="F125" s="536"/>
      <c r="G125" s="40" t="s">
        <v>33</v>
      </c>
      <c r="H125" s="10">
        <v>90.582948874063149</v>
      </c>
      <c r="I125" s="10">
        <v>88.863525191586504</v>
      </c>
      <c r="J125" s="10">
        <v>87.921465846266244</v>
      </c>
      <c r="K125" s="42"/>
    </row>
    <row r="126" spans="2:11" x14ac:dyDescent="0.3">
      <c r="B126" s="92" t="s">
        <v>1199</v>
      </c>
      <c r="C126" s="549"/>
      <c r="D126" s="550"/>
      <c r="E126" s="592" t="s">
        <v>1013</v>
      </c>
      <c r="F126" s="39" t="s">
        <v>666</v>
      </c>
      <c r="G126" s="40" t="s">
        <v>81</v>
      </c>
      <c r="H126" s="8">
        <v>497.34000000000003</v>
      </c>
      <c r="I126" s="8">
        <v>548.70000000000005</v>
      </c>
      <c r="J126" s="8">
        <v>567.35</v>
      </c>
      <c r="K126" s="42"/>
    </row>
    <row r="127" spans="2:11" x14ac:dyDescent="0.3">
      <c r="B127" s="92" t="s">
        <v>1199</v>
      </c>
      <c r="C127" s="549"/>
      <c r="D127" s="550"/>
      <c r="E127" s="593"/>
      <c r="F127" s="38" t="s">
        <v>825</v>
      </c>
      <c r="G127" s="40" t="s">
        <v>81</v>
      </c>
      <c r="H127" s="8">
        <v>461.25</v>
      </c>
      <c r="I127" s="8">
        <v>428.74</v>
      </c>
      <c r="J127" s="8">
        <v>500.96</v>
      </c>
      <c r="K127" s="42"/>
    </row>
    <row r="128" spans="2:11" x14ac:dyDescent="0.3">
      <c r="B128" s="92" t="s">
        <v>1199</v>
      </c>
      <c r="C128" s="549"/>
      <c r="D128" s="550"/>
      <c r="E128" s="593"/>
      <c r="F128" s="38" t="s">
        <v>826</v>
      </c>
      <c r="G128" s="40" t="s">
        <v>81</v>
      </c>
      <c r="H128" s="8">
        <v>36.090000000000003</v>
      </c>
      <c r="I128" s="8">
        <v>119.96</v>
      </c>
      <c r="J128" s="8">
        <v>66.39</v>
      </c>
      <c r="K128" s="42"/>
    </row>
    <row r="129" spans="2:11" x14ac:dyDescent="0.3">
      <c r="B129" s="92" t="s">
        <v>1199</v>
      </c>
      <c r="C129" s="567"/>
      <c r="D129" s="568"/>
      <c r="E129" s="594"/>
      <c r="F129" s="38" t="s">
        <v>1014</v>
      </c>
      <c r="G129" s="40" t="s">
        <v>81</v>
      </c>
      <c r="H129" s="8">
        <v>0</v>
      </c>
      <c r="I129" s="8">
        <v>0</v>
      </c>
      <c r="J129" s="8">
        <v>0</v>
      </c>
      <c r="K129" s="42"/>
    </row>
    <row r="130" spans="2:11" x14ac:dyDescent="0.3">
      <c r="B130" s="92" t="s">
        <v>1199</v>
      </c>
      <c r="C130" s="542" t="s">
        <v>1015</v>
      </c>
      <c r="D130" s="555"/>
      <c r="E130" s="559" t="s">
        <v>830</v>
      </c>
      <c r="F130" s="536"/>
      <c r="G130" s="40" t="s">
        <v>81</v>
      </c>
      <c r="H130" s="17">
        <v>5110.26</v>
      </c>
      <c r="I130" s="17">
        <v>4660.71</v>
      </c>
      <c r="J130" s="17">
        <v>4006.13</v>
      </c>
      <c r="K130" s="42"/>
    </row>
    <row r="131" spans="2:11" x14ac:dyDescent="0.3">
      <c r="B131" s="92" t="s">
        <v>1199</v>
      </c>
      <c r="C131" s="557"/>
      <c r="D131" s="556"/>
      <c r="E131" s="559" t="s">
        <v>831</v>
      </c>
      <c r="F131" s="536"/>
      <c r="G131" s="40" t="s">
        <v>81</v>
      </c>
      <c r="H131" s="17">
        <v>4578.0400000000009</v>
      </c>
      <c r="I131" s="17">
        <v>4072</v>
      </c>
      <c r="J131" s="17">
        <v>3447.92</v>
      </c>
      <c r="K131" s="2" t="s">
        <v>1091</v>
      </c>
    </row>
    <row r="132" spans="2:11" x14ac:dyDescent="0.3">
      <c r="B132" s="92" t="s">
        <v>1199</v>
      </c>
      <c r="C132" s="557"/>
      <c r="D132" s="556"/>
      <c r="E132" s="559" t="s">
        <v>1016</v>
      </c>
      <c r="F132" s="536"/>
      <c r="G132" s="40" t="s">
        <v>33</v>
      </c>
      <c r="H132" s="19">
        <v>89.585265720335187</v>
      </c>
      <c r="I132" s="19">
        <v>87.368662714479129</v>
      </c>
      <c r="J132" s="19">
        <v>86.066103696085747</v>
      </c>
      <c r="K132" s="42"/>
    </row>
    <row r="133" spans="2:11" x14ac:dyDescent="0.3">
      <c r="B133" s="92" t="s">
        <v>1199</v>
      </c>
      <c r="C133" s="557"/>
      <c r="D133" s="556"/>
      <c r="E133" s="592" t="s">
        <v>1017</v>
      </c>
      <c r="F133" s="39" t="s">
        <v>666</v>
      </c>
      <c r="G133" s="40" t="s">
        <v>81</v>
      </c>
      <c r="H133" s="17">
        <v>480.48</v>
      </c>
      <c r="I133" s="17">
        <v>536.37</v>
      </c>
      <c r="J133" s="17">
        <v>556.87</v>
      </c>
      <c r="K133" s="42"/>
    </row>
    <row r="134" spans="2:11" x14ac:dyDescent="0.3">
      <c r="B134" s="92" t="s">
        <v>1199</v>
      </c>
      <c r="C134" s="557"/>
      <c r="D134" s="556"/>
      <c r="E134" s="593"/>
      <c r="F134" s="38" t="s">
        <v>825</v>
      </c>
      <c r="G134" s="40" t="s">
        <v>81</v>
      </c>
      <c r="H134" s="17">
        <v>444.39</v>
      </c>
      <c r="I134" s="17">
        <v>416.41</v>
      </c>
      <c r="J134" s="17">
        <v>490.47999999999996</v>
      </c>
      <c r="K134" s="42"/>
    </row>
    <row r="135" spans="2:11" x14ac:dyDescent="0.3">
      <c r="B135" s="92" t="s">
        <v>1199</v>
      </c>
      <c r="C135" s="557"/>
      <c r="D135" s="556"/>
      <c r="E135" s="593"/>
      <c r="F135" s="38" t="s">
        <v>826</v>
      </c>
      <c r="G135" s="40" t="s">
        <v>81</v>
      </c>
      <c r="H135" s="17">
        <v>36.090000000000003</v>
      </c>
      <c r="I135" s="17">
        <v>119.96</v>
      </c>
      <c r="J135" s="17">
        <v>66.39</v>
      </c>
      <c r="K135" s="42"/>
    </row>
    <row r="136" spans="2:11" x14ac:dyDescent="0.3">
      <c r="B136" s="92" t="s">
        <v>1199</v>
      </c>
      <c r="C136" s="563"/>
      <c r="D136" s="564"/>
      <c r="E136" s="594"/>
      <c r="F136" s="38" t="s">
        <v>1014</v>
      </c>
      <c r="G136" s="40" t="s">
        <v>81</v>
      </c>
      <c r="H136" s="17" t="s">
        <v>217</v>
      </c>
      <c r="I136" s="17" t="s">
        <v>217</v>
      </c>
      <c r="J136" s="17" t="s">
        <v>217</v>
      </c>
      <c r="K136" s="42"/>
    </row>
    <row r="137" spans="2:11" x14ac:dyDescent="0.3">
      <c r="B137" s="92" t="s">
        <v>1199</v>
      </c>
      <c r="C137" s="542" t="s">
        <v>1018</v>
      </c>
      <c r="D137" s="555"/>
      <c r="E137" s="559" t="s">
        <v>833</v>
      </c>
      <c r="F137" s="536"/>
      <c r="G137" s="40" t="s">
        <v>81</v>
      </c>
      <c r="H137" s="17">
        <v>720.44</v>
      </c>
      <c r="I137" s="17">
        <v>736.33</v>
      </c>
      <c r="J137" s="17">
        <v>702.14</v>
      </c>
      <c r="K137" s="42"/>
    </row>
    <row r="138" spans="2:11" x14ac:dyDescent="0.3">
      <c r="B138" s="92" t="s">
        <v>1199</v>
      </c>
      <c r="C138" s="557"/>
      <c r="D138" s="556"/>
      <c r="E138" s="559" t="s">
        <v>834</v>
      </c>
      <c r="F138" s="536"/>
      <c r="G138" s="40" t="s">
        <v>81</v>
      </c>
      <c r="H138" s="17">
        <v>703.58</v>
      </c>
      <c r="I138" s="17">
        <v>724</v>
      </c>
      <c r="J138" s="17">
        <v>691.66000000000008</v>
      </c>
      <c r="K138" s="42"/>
    </row>
    <row r="139" spans="2:11" x14ac:dyDescent="0.3">
      <c r="B139" s="92" t="s">
        <v>1199</v>
      </c>
      <c r="C139" s="557"/>
      <c r="D139" s="556"/>
      <c r="E139" s="559" t="s">
        <v>1019</v>
      </c>
      <c r="F139" s="536"/>
      <c r="G139" s="40" t="s">
        <v>33</v>
      </c>
      <c r="H139" s="19">
        <v>97.659763477874634</v>
      </c>
      <c r="I139" s="19">
        <v>98.325479065093091</v>
      </c>
      <c r="J139" s="19">
        <v>98.507420172615156</v>
      </c>
      <c r="K139" s="42"/>
    </row>
    <row r="140" spans="2:11" x14ac:dyDescent="0.3">
      <c r="B140" s="92" t="s">
        <v>1199</v>
      </c>
      <c r="C140" s="557"/>
      <c r="D140" s="556"/>
      <c r="E140" s="592" t="s">
        <v>1020</v>
      </c>
      <c r="F140" s="39" t="s">
        <v>666</v>
      </c>
      <c r="G140" s="40" t="s">
        <v>81</v>
      </c>
      <c r="H140" s="17">
        <v>16.86</v>
      </c>
      <c r="I140" s="17">
        <v>12.33</v>
      </c>
      <c r="J140" s="17">
        <v>10.48</v>
      </c>
      <c r="K140" s="42"/>
    </row>
    <row r="141" spans="2:11" x14ac:dyDescent="0.3">
      <c r="B141" s="92" t="s">
        <v>1199</v>
      </c>
      <c r="C141" s="557"/>
      <c r="D141" s="556"/>
      <c r="E141" s="593"/>
      <c r="F141" s="38" t="s">
        <v>825</v>
      </c>
      <c r="G141" s="40" t="s">
        <v>81</v>
      </c>
      <c r="H141" s="17">
        <v>16.86</v>
      </c>
      <c r="I141" s="17">
        <v>12.33</v>
      </c>
      <c r="J141" s="17">
        <v>10.48</v>
      </c>
      <c r="K141" s="42"/>
    </row>
    <row r="142" spans="2:11" x14ac:dyDescent="0.3">
      <c r="B142" s="92" t="s">
        <v>1199</v>
      </c>
      <c r="C142" s="557"/>
      <c r="D142" s="556"/>
      <c r="E142" s="593"/>
      <c r="F142" s="38" t="s">
        <v>826</v>
      </c>
      <c r="G142" s="40" t="s">
        <v>81</v>
      </c>
      <c r="H142" s="17" t="s">
        <v>217</v>
      </c>
      <c r="I142" s="19" t="s">
        <v>217</v>
      </c>
      <c r="J142" s="17" t="s">
        <v>217</v>
      </c>
      <c r="K142" s="42"/>
    </row>
    <row r="143" spans="2:11" x14ac:dyDescent="0.3">
      <c r="B143" s="92" t="s">
        <v>1199</v>
      </c>
      <c r="C143" s="543"/>
      <c r="D143" s="558"/>
      <c r="E143" s="595"/>
      <c r="F143" s="519" t="s">
        <v>662</v>
      </c>
      <c r="G143" s="45" t="s">
        <v>81</v>
      </c>
      <c r="H143" s="18" t="s">
        <v>217</v>
      </c>
      <c r="I143" s="18" t="s">
        <v>217</v>
      </c>
      <c r="J143" s="18" t="s">
        <v>217</v>
      </c>
      <c r="K143" s="47"/>
    </row>
    <row r="144" spans="2:11" x14ac:dyDescent="0.3">
      <c r="B144" s="92" t="s">
        <v>1199</v>
      </c>
      <c r="C144" s="135"/>
      <c r="D144" s="135"/>
      <c r="E144" s="34"/>
      <c r="F144" s="34"/>
      <c r="G144" s="37"/>
      <c r="H144" s="34"/>
      <c r="I144" s="34"/>
      <c r="J144" s="34"/>
      <c r="K144" s="34"/>
    </row>
    <row r="145" spans="2:11" s="84" customFormat="1" x14ac:dyDescent="0.3">
      <c r="B145" s="92" t="s">
        <v>1199</v>
      </c>
      <c r="C145" s="134" t="s">
        <v>291</v>
      </c>
      <c r="D145" s="134" t="s">
        <v>696</v>
      </c>
      <c r="G145" s="85"/>
    </row>
    <row r="146" spans="2:11" x14ac:dyDescent="0.3">
      <c r="B146" s="92" t="s">
        <v>1199</v>
      </c>
      <c r="C146" s="546" t="s">
        <v>657</v>
      </c>
      <c r="D146" s="546"/>
      <c r="E146" s="569"/>
      <c r="F146" s="569"/>
      <c r="G146" s="35" t="s">
        <v>644</v>
      </c>
      <c r="H146" s="35">
        <v>2021</v>
      </c>
      <c r="I146" s="35">
        <v>2022</v>
      </c>
      <c r="J146" s="35">
        <v>2023</v>
      </c>
      <c r="K146" s="36" t="s">
        <v>656</v>
      </c>
    </row>
    <row r="147" spans="2:11" x14ac:dyDescent="0.3">
      <c r="B147" s="92" t="s">
        <v>1199</v>
      </c>
      <c r="C147" s="541" t="s">
        <v>844</v>
      </c>
      <c r="D147" s="541"/>
      <c r="E147" s="541"/>
      <c r="F147" s="539"/>
      <c r="G147" s="45" t="s">
        <v>81</v>
      </c>
      <c r="H147" s="18">
        <v>220791</v>
      </c>
      <c r="I147" s="18">
        <v>199016</v>
      </c>
      <c r="J147" s="18">
        <v>180865.80218799997</v>
      </c>
      <c r="K147" s="3"/>
    </row>
    <row r="148" spans="2:11" x14ac:dyDescent="0.3">
      <c r="B148" s="92" t="s">
        <v>1199</v>
      </c>
      <c r="C148" s="135"/>
      <c r="D148" s="135"/>
      <c r="E148" s="34"/>
      <c r="F148" s="34"/>
      <c r="G148" s="37"/>
      <c r="H148" s="34"/>
      <c r="I148" s="34"/>
      <c r="J148" s="34"/>
      <c r="K148" s="34"/>
    </row>
    <row r="149" spans="2:11" s="84" customFormat="1" x14ac:dyDescent="0.3">
      <c r="B149" s="92" t="s">
        <v>1199</v>
      </c>
      <c r="C149" s="134" t="s">
        <v>293</v>
      </c>
      <c r="D149" s="84" t="s">
        <v>1024</v>
      </c>
      <c r="G149" s="85"/>
    </row>
    <row r="150" spans="2:11" x14ac:dyDescent="0.3">
      <c r="B150" s="92" t="s">
        <v>1199</v>
      </c>
      <c r="C150" s="546" t="s">
        <v>657</v>
      </c>
      <c r="D150" s="546"/>
      <c r="E150" s="569"/>
      <c r="F150" s="569"/>
      <c r="G150" s="35" t="s">
        <v>644</v>
      </c>
      <c r="H150" s="35">
        <v>2021</v>
      </c>
      <c r="I150" s="35">
        <v>2022</v>
      </c>
      <c r="J150" s="35">
        <v>2023</v>
      </c>
      <c r="K150" s="36" t="s">
        <v>656</v>
      </c>
    </row>
    <row r="151" spans="2:11" x14ac:dyDescent="0.3">
      <c r="B151" s="92" t="s">
        <v>1199</v>
      </c>
      <c r="C151" s="541" t="s">
        <v>853</v>
      </c>
      <c r="D151" s="541"/>
      <c r="E151" s="541"/>
      <c r="F151" s="539"/>
      <c r="G151" s="45" t="s">
        <v>33</v>
      </c>
      <c r="H151" s="27" t="s">
        <v>217</v>
      </c>
      <c r="I151" s="27" t="s">
        <v>217</v>
      </c>
      <c r="J151" s="7">
        <v>50</v>
      </c>
      <c r="K151" s="47"/>
    </row>
    <row r="152" spans="2:11" x14ac:dyDescent="0.3">
      <c r="B152" s="92" t="s">
        <v>1199</v>
      </c>
      <c r="C152" s="135"/>
      <c r="D152" s="135"/>
      <c r="E152" s="34"/>
      <c r="F152" s="34"/>
      <c r="G152" s="37"/>
      <c r="H152" s="34"/>
      <c r="I152" s="34"/>
      <c r="J152" s="34"/>
      <c r="K152" s="34"/>
    </row>
    <row r="153" spans="2:11" s="84" customFormat="1" x14ac:dyDescent="0.3">
      <c r="B153" s="92" t="s">
        <v>1199</v>
      </c>
      <c r="C153" s="134" t="s">
        <v>295</v>
      </c>
      <c r="D153" s="84" t="s">
        <v>1025</v>
      </c>
      <c r="G153" s="85"/>
    </row>
    <row r="154" spans="2:11" x14ac:dyDescent="0.3">
      <c r="B154" s="92" t="s">
        <v>1199</v>
      </c>
      <c r="C154" s="546" t="s">
        <v>657</v>
      </c>
      <c r="D154" s="546"/>
      <c r="E154" s="569"/>
      <c r="F154" s="569"/>
      <c r="G154" s="35" t="s">
        <v>644</v>
      </c>
      <c r="H154" s="35">
        <v>2021</v>
      </c>
      <c r="I154" s="35">
        <v>2022</v>
      </c>
      <c r="J154" s="35">
        <v>2023</v>
      </c>
      <c r="K154" s="36" t="s">
        <v>656</v>
      </c>
    </row>
    <row r="155" spans="2:11" x14ac:dyDescent="0.3">
      <c r="B155" s="92" t="s">
        <v>1199</v>
      </c>
      <c r="C155" s="547" t="s">
        <v>1026</v>
      </c>
      <c r="D155" s="542"/>
      <c r="E155" s="38" t="s">
        <v>666</v>
      </c>
      <c r="F155" s="39"/>
      <c r="G155" s="40" t="s">
        <v>648</v>
      </c>
      <c r="H155" s="132" t="s">
        <v>182</v>
      </c>
      <c r="I155" s="79" t="s">
        <v>217</v>
      </c>
      <c r="J155" s="65">
        <v>31349.346105500001</v>
      </c>
      <c r="K155" s="42"/>
    </row>
    <row r="156" spans="2:11" x14ac:dyDescent="0.3">
      <c r="B156" s="92" t="s">
        <v>1199</v>
      </c>
      <c r="C156" s="557"/>
      <c r="D156" s="557"/>
      <c r="E156" s="38" t="s">
        <v>109</v>
      </c>
      <c r="F156" s="39"/>
      <c r="G156" s="40" t="s">
        <v>648</v>
      </c>
      <c r="H156" s="79" t="s">
        <v>217</v>
      </c>
      <c r="I156" s="79" t="s">
        <v>217</v>
      </c>
      <c r="J156" s="65">
        <v>30783.289087999998</v>
      </c>
      <c r="K156" s="42"/>
    </row>
    <row r="157" spans="2:11" x14ac:dyDescent="0.3">
      <c r="B157" s="92" t="s">
        <v>1199</v>
      </c>
      <c r="C157" s="543"/>
      <c r="D157" s="543"/>
      <c r="E157" s="43" t="s">
        <v>110</v>
      </c>
      <c r="F157" s="44"/>
      <c r="G157" s="45" t="s">
        <v>648</v>
      </c>
      <c r="H157" s="82" t="s">
        <v>217</v>
      </c>
      <c r="I157" s="82" t="s">
        <v>217</v>
      </c>
      <c r="J157" s="67">
        <v>566.05701750000401</v>
      </c>
      <c r="K157" s="47"/>
    </row>
    <row r="158" spans="2:11" x14ac:dyDescent="0.3">
      <c r="B158" s="92" t="s">
        <v>1199</v>
      </c>
      <c r="C158" s="135"/>
      <c r="D158" s="135"/>
      <c r="E158" s="34"/>
      <c r="F158" s="34"/>
      <c r="G158" s="37"/>
      <c r="H158" s="34"/>
      <c r="I158" s="34"/>
      <c r="J158" s="34"/>
      <c r="K158" s="34"/>
    </row>
    <row r="159" spans="2:11" s="84" customFormat="1" x14ac:dyDescent="0.3">
      <c r="B159" s="92" t="s">
        <v>1199</v>
      </c>
      <c r="C159" s="134" t="s">
        <v>297</v>
      </c>
      <c r="D159" s="84" t="s">
        <v>1027</v>
      </c>
      <c r="G159" s="85"/>
    </row>
    <row r="160" spans="2:11" x14ac:dyDescent="0.3">
      <c r="B160" s="92" t="s">
        <v>1199</v>
      </c>
      <c r="C160" s="546" t="s">
        <v>657</v>
      </c>
      <c r="D160" s="546"/>
      <c r="E160" s="569"/>
      <c r="F160" s="569"/>
      <c r="G160" s="35" t="s">
        <v>644</v>
      </c>
      <c r="H160" s="35">
        <v>2021</v>
      </c>
      <c r="I160" s="35">
        <v>2022</v>
      </c>
      <c r="J160" s="35">
        <v>2023</v>
      </c>
      <c r="K160" s="36" t="s">
        <v>656</v>
      </c>
    </row>
    <row r="161" spans="2:11" x14ac:dyDescent="0.3">
      <c r="B161" s="92" t="s">
        <v>1199</v>
      </c>
      <c r="C161" s="535" t="s">
        <v>767</v>
      </c>
      <c r="D161" s="535"/>
      <c r="E161" s="535"/>
      <c r="F161" s="536"/>
      <c r="G161" s="40" t="s">
        <v>723</v>
      </c>
      <c r="H161" s="4" t="s">
        <v>182</v>
      </c>
      <c r="I161" s="5" t="s">
        <v>217</v>
      </c>
      <c r="J161" s="525">
        <v>2</v>
      </c>
      <c r="K161" s="42"/>
    </row>
    <row r="162" spans="2:11" x14ac:dyDescent="0.3">
      <c r="B162" s="92" t="s">
        <v>1199</v>
      </c>
      <c r="C162" s="541" t="s">
        <v>768</v>
      </c>
      <c r="D162" s="541"/>
      <c r="E162" s="541"/>
      <c r="F162" s="539"/>
      <c r="G162" s="45" t="s">
        <v>654</v>
      </c>
      <c r="H162" s="6" t="s">
        <v>217</v>
      </c>
      <c r="I162" s="6" t="s">
        <v>217</v>
      </c>
      <c r="J162" s="526">
        <v>3.2</v>
      </c>
      <c r="K162" s="47"/>
    </row>
    <row r="163" spans="2:11" x14ac:dyDescent="0.3">
      <c r="B163" s="92" t="s">
        <v>1199</v>
      </c>
      <c r="C163" s="135"/>
      <c r="D163" s="135"/>
      <c r="E163" s="34"/>
      <c r="F163" s="34"/>
      <c r="G163" s="37"/>
      <c r="H163" s="34"/>
      <c r="I163" s="34"/>
      <c r="J163" s="34"/>
      <c r="K163" s="34"/>
    </row>
    <row r="164" spans="2:11" x14ac:dyDescent="0.3">
      <c r="B164" s="92" t="s">
        <v>1199</v>
      </c>
    </row>
    <row r="165" spans="2:11" x14ac:dyDescent="0.3">
      <c r="B165" s="92" t="s">
        <v>1200</v>
      </c>
    </row>
    <row r="166" spans="2:11" s="34" customFormat="1" x14ac:dyDescent="0.3">
      <c r="B166" s="87" t="s">
        <v>639</v>
      </c>
      <c r="C166" s="31"/>
      <c r="D166" s="137"/>
      <c r="E166" s="32"/>
      <c r="F166" s="32"/>
      <c r="G166" s="33"/>
      <c r="H166" s="32"/>
      <c r="I166" s="32"/>
      <c r="J166" s="32"/>
      <c r="K166" s="32"/>
    </row>
    <row r="167" spans="2:11" ht="17.25" x14ac:dyDescent="0.3">
      <c r="B167" s="94" t="s">
        <v>1200</v>
      </c>
      <c r="C167" s="28"/>
      <c r="D167" s="28"/>
      <c r="E167" s="29"/>
      <c r="F167" s="29"/>
      <c r="G167" s="30"/>
      <c r="H167" s="29"/>
      <c r="I167" s="29"/>
      <c r="J167" s="29"/>
      <c r="K167" s="29"/>
    </row>
    <row r="168" spans="2:11" x14ac:dyDescent="0.3">
      <c r="B168" s="94" t="s">
        <v>1200</v>
      </c>
      <c r="C168" s="134" t="s">
        <v>304</v>
      </c>
      <c r="D168" s="134" t="s">
        <v>1030</v>
      </c>
      <c r="E168" s="34"/>
      <c r="F168" s="34"/>
      <c r="G168" s="37"/>
      <c r="H168" s="34"/>
      <c r="I168" s="34"/>
      <c r="J168" s="34"/>
      <c r="K168" s="34"/>
    </row>
    <row r="169" spans="2:11" x14ac:dyDescent="0.3">
      <c r="B169" s="94" t="s">
        <v>1200</v>
      </c>
      <c r="C169" s="546" t="s">
        <v>657</v>
      </c>
      <c r="D169" s="546"/>
      <c r="E169" s="569"/>
      <c r="F169" s="569"/>
      <c r="G169" s="35" t="s">
        <v>644</v>
      </c>
      <c r="H169" s="35">
        <v>2021</v>
      </c>
      <c r="I169" s="35">
        <v>2022</v>
      </c>
      <c r="J169" s="35">
        <v>2023</v>
      </c>
      <c r="K169" s="36" t="s">
        <v>656</v>
      </c>
    </row>
    <row r="170" spans="2:11" x14ac:dyDescent="0.3">
      <c r="B170" s="94" t="s">
        <v>1200</v>
      </c>
      <c r="C170" s="535" t="s">
        <v>1031</v>
      </c>
      <c r="D170" s="535"/>
      <c r="E170" s="535"/>
      <c r="F170" s="536"/>
      <c r="G170" s="40" t="s">
        <v>675</v>
      </c>
      <c r="H170" s="65">
        <v>215</v>
      </c>
      <c r="I170" s="65">
        <v>226</v>
      </c>
      <c r="J170" s="65">
        <v>245</v>
      </c>
      <c r="K170" s="42"/>
    </row>
    <row r="171" spans="2:11" x14ac:dyDescent="0.3">
      <c r="B171" s="94" t="s">
        <v>1200</v>
      </c>
      <c r="C171" s="542" t="s">
        <v>1032</v>
      </c>
      <c r="D171" s="555"/>
      <c r="E171" s="544" t="s">
        <v>1033</v>
      </c>
      <c r="F171" s="538"/>
      <c r="G171" s="40" t="s">
        <v>675</v>
      </c>
      <c r="H171" s="65">
        <v>26</v>
      </c>
      <c r="I171" s="65">
        <v>31</v>
      </c>
      <c r="J171" s="65">
        <v>39</v>
      </c>
      <c r="K171" s="42" t="s">
        <v>1072</v>
      </c>
    </row>
    <row r="172" spans="2:11" x14ac:dyDescent="0.3">
      <c r="B172" s="94" t="s">
        <v>1200</v>
      </c>
      <c r="C172" s="563"/>
      <c r="D172" s="564"/>
      <c r="E172" s="544" t="s">
        <v>1034</v>
      </c>
      <c r="F172" s="538"/>
      <c r="G172" s="40" t="s">
        <v>675</v>
      </c>
      <c r="H172" s="65">
        <v>189</v>
      </c>
      <c r="I172" s="65">
        <v>195</v>
      </c>
      <c r="J172" s="65">
        <v>206</v>
      </c>
      <c r="K172" s="42" t="s">
        <v>1072</v>
      </c>
    </row>
    <row r="173" spans="2:11" x14ac:dyDescent="0.3">
      <c r="B173" s="94" t="s">
        <v>1200</v>
      </c>
      <c r="C173" s="542" t="s">
        <v>1035</v>
      </c>
      <c r="D173" s="555"/>
      <c r="E173" s="592" t="s">
        <v>1036</v>
      </c>
      <c r="F173" s="49" t="s">
        <v>1037</v>
      </c>
      <c r="G173" s="40" t="s">
        <v>675</v>
      </c>
      <c r="H173" s="65">
        <v>20</v>
      </c>
      <c r="I173" s="65">
        <v>32</v>
      </c>
      <c r="J173" s="65">
        <v>43</v>
      </c>
      <c r="K173" s="42"/>
    </row>
    <row r="174" spans="2:11" x14ac:dyDescent="0.3">
      <c r="B174" s="94" t="s">
        <v>1200</v>
      </c>
      <c r="C174" s="557"/>
      <c r="D174" s="556"/>
      <c r="E174" s="593"/>
      <c r="F174" s="49" t="s">
        <v>1033</v>
      </c>
      <c r="G174" s="40" t="s">
        <v>675</v>
      </c>
      <c r="H174" s="132" t="s">
        <v>182</v>
      </c>
      <c r="I174" s="132" t="s">
        <v>182</v>
      </c>
      <c r="J174" s="65">
        <v>21</v>
      </c>
      <c r="K174" s="42"/>
    </row>
    <row r="175" spans="2:11" x14ac:dyDescent="0.3">
      <c r="B175" s="94" t="s">
        <v>1200</v>
      </c>
      <c r="C175" s="557"/>
      <c r="D175" s="556"/>
      <c r="E175" s="594"/>
      <c r="F175" s="49" t="s">
        <v>1034</v>
      </c>
      <c r="G175" s="40" t="s">
        <v>675</v>
      </c>
      <c r="H175" s="132" t="s">
        <v>182</v>
      </c>
      <c r="I175" s="132" t="s">
        <v>182</v>
      </c>
      <c r="J175" s="65">
        <v>22</v>
      </c>
      <c r="K175" s="42"/>
    </row>
    <row r="176" spans="2:11" x14ac:dyDescent="0.3">
      <c r="B176" s="94" t="s">
        <v>1200</v>
      </c>
      <c r="C176" s="557"/>
      <c r="D176" s="556"/>
      <c r="E176" s="592" t="s">
        <v>1038</v>
      </c>
      <c r="F176" s="49" t="s">
        <v>1037</v>
      </c>
      <c r="G176" s="40" t="s">
        <v>675</v>
      </c>
      <c r="H176" s="65">
        <v>147</v>
      </c>
      <c r="I176" s="65">
        <v>147</v>
      </c>
      <c r="J176" s="65">
        <v>154</v>
      </c>
      <c r="K176" s="42"/>
    </row>
    <row r="177" spans="2:11" x14ac:dyDescent="0.3">
      <c r="B177" s="94" t="s">
        <v>1200</v>
      </c>
      <c r="C177" s="557"/>
      <c r="D177" s="556"/>
      <c r="E177" s="593"/>
      <c r="F177" s="49" t="s">
        <v>1033</v>
      </c>
      <c r="G177" s="40" t="s">
        <v>675</v>
      </c>
      <c r="H177" s="132" t="s">
        <v>182</v>
      </c>
      <c r="I177" s="132" t="s">
        <v>182</v>
      </c>
      <c r="J177" s="65">
        <v>18</v>
      </c>
      <c r="K177" s="42"/>
    </row>
    <row r="178" spans="2:11" x14ac:dyDescent="0.3">
      <c r="B178" s="94" t="s">
        <v>1200</v>
      </c>
      <c r="C178" s="557"/>
      <c r="D178" s="556"/>
      <c r="E178" s="594"/>
      <c r="F178" s="49" t="s">
        <v>1034</v>
      </c>
      <c r="G178" s="40" t="s">
        <v>675</v>
      </c>
      <c r="H178" s="132" t="s">
        <v>182</v>
      </c>
      <c r="I178" s="132" t="s">
        <v>182</v>
      </c>
      <c r="J178" s="65">
        <v>136</v>
      </c>
      <c r="K178" s="42"/>
    </row>
    <row r="179" spans="2:11" x14ac:dyDescent="0.3">
      <c r="B179" s="94" t="s">
        <v>1200</v>
      </c>
      <c r="C179" s="557"/>
      <c r="D179" s="556"/>
      <c r="E179" s="592" t="s">
        <v>1039</v>
      </c>
      <c r="F179" s="49" t="s">
        <v>1037</v>
      </c>
      <c r="G179" s="40" t="s">
        <v>675</v>
      </c>
      <c r="H179" s="65">
        <v>48</v>
      </c>
      <c r="I179" s="65">
        <v>47</v>
      </c>
      <c r="J179" s="65">
        <v>48</v>
      </c>
      <c r="K179" s="42"/>
    </row>
    <row r="180" spans="2:11" x14ac:dyDescent="0.3">
      <c r="B180" s="94" t="s">
        <v>1200</v>
      </c>
      <c r="C180" s="557"/>
      <c r="D180" s="556"/>
      <c r="E180" s="593"/>
      <c r="F180" s="49" t="s">
        <v>1033</v>
      </c>
      <c r="G180" s="40" t="s">
        <v>675</v>
      </c>
      <c r="H180" s="132" t="s">
        <v>182</v>
      </c>
      <c r="I180" s="132" t="s">
        <v>182</v>
      </c>
      <c r="J180" s="65">
        <v>0</v>
      </c>
      <c r="K180" s="42"/>
    </row>
    <row r="181" spans="2:11" x14ac:dyDescent="0.3">
      <c r="B181" s="94" t="s">
        <v>1200</v>
      </c>
      <c r="C181" s="563"/>
      <c r="D181" s="564"/>
      <c r="E181" s="594"/>
      <c r="F181" s="49" t="s">
        <v>1034</v>
      </c>
      <c r="G181" s="40" t="s">
        <v>675</v>
      </c>
      <c r="H181" s="132" t="s">
        <v>182</v>
      </c>
      <c r="I181" s="132" t="s">
        <v>182</v>
      </c>
      <c r="J181" s="65">
        <v>48</v>
      </c>
      <c r="K181" s="42"/>
    </row>
    <row r="182" spans="2:11" x14ac:dyDescent="0.3">
      <c r="B182" s="94" t="s">
        <v>1200</v>
      </c>
      <c r="C182" s="542" t="s">
        <v>1040</v>
      </c>
      <c r="D182" s="555"/>
      <c r="E182" s="592" t="s">
        <v>1041</v>
      </c>
      <c r="F182" s="49" t="s">
        <v>1037</v>
      </c>
      <c r="G182" s="40" t="s">
        <v>675</v>
      </c>
      <c r="H182" s="65">
        <v>207</v>
      </c>
      <c r="I182" s="65">
        <v>217</v>
      </c>
      <c r="J182" s="65">
        <v>238</v>
      </c>
      <c r="K182" s="42"/>
    </row>
    <row r="183" spans="2:11" x14ac:dyDescent="0.3">
      <c r="B183" s="94" t="s">
        <v>1200</v>
      </c>
      <c r="C183" s="557"/>
      <c r="D183" s="556"/>
      <c r="E183" s="593"/>
      <c r="F183" s="49" t="s">
        <v>1033</v>
      </c>
      <c r="G183" s="40" t="s">
        <v>675</v>
      </c>
      <c r="H183" s="132" t="s">
        <v>182</v>
      </c>
      <c r="I183" s="132" t="s">
        <v>182</v>
      </c>
      <c r="J183" s="65">
        <v>33</v>
      </c>
      <c r="K183" s="42"/>
    </row>
    <row r="184" spans="2:11" x14ac:dyDescent="0.3">
      <c r="B184" s="94" t="s">
        <v>1200</v>
      </c>
      <c r="C184" s="557"/>
      <c r="D184" s="556"/>
      <c r="E184" s="594"/>
      <c r="F184" s="49" t="s">
        <v>1034</v>
      </c>
      <c r="G184" s="40" t="s">
        <v>675</v>
      </c>
      <c r="H184" s="132" t="s">
        <v>182</v>
      </c>
      <c r="I184" s="132" t="s">
        <v>182</v>
      </c>
      <c r="J184" s="65">
        <v>205</v>
      </c>
      <c r="K184" s="42"/>
    </row>
    <row r="185" spans="2:11" x14ac:dyDescent="0.3">
      <c r="B185" s="94" t="s">
        <v>1200</v>
      </c>
      <c r="C185" s="557"/>
      <c r="D185" s="556"/>
      <c r="E185" s="592" t="s">
        <v>1042</v>
      </c>
      <c r="F185" s="49" t="s">
        <v>1037</v>
      </c>
      <c r="G185" s="40" t="s">
        <v>675</v>
      </c>
      <c r="H185" s="65">
        <v>8</v>
      </c>
      <c r="I185" s="65">
        <v>9</v>
      </c>
      <c r="J185" s="65">
        <v>7</v>
      </c>
      <c r="K185" s="42"/>
    </row>
    <row r="186" spans="2:11" x14ac:dyDescent="0.3">
      <c r="B186" s="94" t="s">
        <v>1200</v>
      </c>
      <c r="C186" s="557"/>
      <c r="D186" s="556"/>
      <c r="E186" s="593"/>
      <c r="F186" s="49" t="s">
        <v>1033</v>
      </c>
      <c r="G186" s="40" t="s">
        <v>675</v>
      </c>
      <c r="H186" s="132" t="s">
        <v>182</v>
      </c>
      <c r="I186" s="132" t="s">
        <v>217</v>
      </c>
      <c r="J186" s="65">
        <v>6</v>
      </c>
      <c r="K186" s="42"/>
    </row>
    <row r="187" spans="2:11" x14ac:dyDescent="0.3">
      <c r="B187" s="94" t="s">
        <v>1200</v>
      </c>
      <c r="C187" s="557"/>
      <c r="D187" s="556"/>
      <c r="E187" s="594"/>
      <c r="F187" s="49" t="s">
        <v>1034</v>
      </c>
      <c r="G187" s="40" t="s">
        <v>675</v>
      </c>
      <c r="H187" s="79" t="s">
        <v>217</v>
      </c>
      <c r="I187" s="79" t="s">
        <v>217</v>
      </c>
      <c r="J187" s="65">
        <v>1</v>
      </c>
      <c r="K187" s="42"/>
    </row>
    <row r="188" spans="2:11" x14ac:dyDescent="0.3">
      <c r="B188" s="94" t="s">
        <v>1200</v>
      </c>
      <c r="C188" s="557"/>
      <c r="D188" s="556"/>
      <c r="E188" s="592" t="s">
        <v>1043</v>
      </c>
      <c r="F188" s="49" t="s">
        <v>1037</v>
      </c>
      <c r="G188" s="40" t="s">
        <v>675</v>
      </c>
      <c r="H188" s="79" t="s">
        <v>217</v>
      </c>
      <c r="I188" s="79" t="s">
        <v>217</v>
      </c>
      <c r="J188" s="65">
        <v>211</v>
      </c>
      <c r="K188" s="42"/>
    </row>
    <row r="189" spans="2:11" x14ac:dyDescent="0.3">
      <c r="B189" s="94" t="s">
        <v>1200</v>
      </c>
      <c r="C189" s="557"/>
      <c r="D189" s="556"/>
      <c r="E189" s="593"/>
      <c r="F189" s="49" t="s">
        <v>1033</v>
      </c>
      <c r="G189" s="40" t="s">
        <v>675</v>
      </c>
      <c r="H189" s="79" t="s">
        <v>217</v>
      </c>
      <c r="I189" s="79" t="s">
        <v>217</v>
      </c>
      <c r="J189" s="65">
        <v>9</v>
      </c>
      <c r="K189" s="42"/>
    </row>
    <row r="190" spans="2:11" x14ac:dyDescent="0.3">
      <c r="B190" s="94" t="s">
        <v>1200</v>
      </c>
      <c r="C190" s="543"/>
      <c r="D190" s="558"/>
      <c r="E190" s="595"/>
      <c r="F190" s="51" t="s">
        <v>1034</v>
      </c>
      <c r="G190" s="45" t="s">
        <v>675</v>
      </c>
      <c r="H190" s="82" t="s">
        <v>217</v>
      </c>
      <c r="I190" s="82" t="s">
        <v>217</v>
      </c>
      <c r="J190" s="67">
        <v>202</v>
      </c>
      <c r="K190" s="47"/>
    </row>
    <row r="191" spans="2:11" x14ac:dyDescent="0.3">
      <c r="B191" s="94" t="s">
        <v>1200</v>
      </c>
      <c r="C191" s="135"/>
      <c r="D191" s="135"/>
      <c r="E191" s="34"/>
      <c r="F191" s="34"/>
      <c r="G191" s="34"/>
      <c r="H191" s="34"/>
      <c r="I191" s="34"/>
      <c r="J191" s="34"/>
      <c r="K191" s="34"/>
    </row>
    <row r="192" spans="2:11" x14ac:dyDescent="0.3">
      <c r="B192" s="94" t="s">
        <v>1200</v>
      </c>
      <c r="C192" s="134" t="s">
        <v>306</v>
      </c>
      <c r="D192" s="134" t="s">
        <v>1045</v>
      </c>
      <c r="E192" s="34"/>
      <c r="F192" s="34"/>
      <c r="G192" s="34"/>
      <c r="H192" s="34"/>
      <c r="I192" s="34"/>
      <c r="J192" s="34"/>
      <c r="K192" s="34"/>
    </row>
    <row r="193" spans="2:11" x14ac:dyDescent="0.3">
      <c r="B193" s="94" t="s">
        <v>1200</v>
      </c>
      <c r="C193" s="546" t="s">
        <v>657</v>
      </c>
      <c r="D193" s="546"/>
      <c r="E193" s="569"/>
      <c r="F193" s="569"/>
      <c r="G193" s="35" t="s">
        <v>644</v>
      </c>
      <c r="H193" s="35">
        <v>2021</v>
      </c>
      <c r="I193" s="35">
        <v>2022</v>
      </c>
      <c r="J193" s="35">
        <v>2023</v>
      </c>
      <c r="K193" s="36" t="s">
        <v>656</v>
      </c>
    </row>
    <row r="194" spans="2:11" ht="17.45" customHeight="1" x14ac:dyDescent="0.3">
      <c r="B194" s="94" t="s">
        <v>1200</v>
      </c>
      <c r="C194" s="547" t="s">
        <v>872</v>
      </c>
      <c r="D194" s="548"/>
      <c r="E194" s="632" t="s">
        <v>1046</v>
      </c>
      <c r="F194" s="49" t="s">
        <v>1033</v>
      </c>
      <c r="G194" s="40" t="s">
        <v>675</v>
      </c>
      <c r="H194" s="95">
        <v>1</v>
      </c>
      <c r="I194" s="95">
        <v>1</v>
      </c>
      <c r="J194" s="95">
        <v>1</v>
      </c>
      <c r="K194" s="42"/>
    </row>
    <row r="195" spans="2:11" x14ac:dyDescent="0.3">
      <c r="B195" s="94" t="s">
        <v>1200</v>
      </c>
      <c r="C195" s="549"/>
      <c r="D195" s="550"/>
      <c r="E195" s="633"/>
      <c r="F195" s="49" t="s">
        <v>1034</v>
      </c>
      <c r="G195" s="40" t="s">
        <v>675</v>
      </c>
      <c r="H195" s="95">
        <v>7</v>
      </c>
      <c r="I195" s="95">
        <v>8</v>
      </c>
      <c r="J195" s="95">
        <v>8</v>
      </c>
      <c r="K195" s="2" t="s">
        <v>1091</v>
      </c>
    </row>
    <row r="196" spans="2:11" x14ac:dyDescent="0.3">
      <c r="B196" s="94" t="s">
        <v>1200</v>
      </c>
      <c r="C196" s="549"/>
      <c r="D196" s="550"/>
      <c r="E196" s="632" t="s">
        <v>1047</v>
      </c>
      <c r="F196" s="49" t="s">
        <v>1033</v>
      </c>
      <c r="G196" s="40" t="s">
        <v>675</v>
      </c>
      <c r="H196" s="95">
        <v>0</v>
      </c>
      <c r="I196" s="95">
        <v>0</v>
      </c>
      <c r="J196" s="95">
        <v>0</v>
      </c>
      <c r="K196" s="42"/>
    </row>
    <row r="197" spans="2:11" x14ac:dyDescent="0.3">
      <c r="B197" s="94" t="s">
        <v>1200</v>
      </c>
      <c r="C197" s="549"/>
      <c r="D197" s="550"/>
      <c r="E197" s="633"/>
      <c r="F197" s="49" t="s">
        <v>1034</v>
      </c>
      <c r="G197" s="40" t="s">
        <v>675</v>
      </c>
      <c r="H197" s="95">
        <v>5</v>
      </c>
      <c r="I197" s="95">
        <v>5</v>
      </c>
      <c r="J197" s="95">
        <v>6</v>
      </c>
      <c r="K197" s="42"/>
    </row>
    <row r="198" spans="2:11" x14ac:dyDescent="0.3">
      <c r="B198" s="94" t="s">
        <v>1200</v>
      </c>
      <c r="C198" s="549"/>
      <c r="D198" s="550"/>
      <c r="E198" s="632" t="s">
        <v>1048</v>
      </c>
      <c r="F198" s="49" t="s">
        <v>1033</v>
      </c>
      <c r="G198" s="40" t="s">
        <v>675</v>
      </c>
      <c r="H198" s="95">
        <v>1</v>
      </c>
      <c r="I198" s="95">
        <v>2</v>
      </c>
      <c r="J198" s="95">
        <v>3</v>
      </c>
      <c r="K198" s="42"/>
    </row>
    <row r="199" spans="2:11" x14ac:dyDescent="0.3">
      <c r="B199" s="94" t="s">
        <v>1200</v>
      </c>
      <c r="C199" s="549"/>
      <c r="D199" s="550"/>
      <c r="E199" s="633"/>
      <c r="F199" s="49" t="s">
        <v>1034</v>
      </c>
      <c r="G199" s="40" t="s">
        <v>675</v>
      </c>
      <c r="H199" s="95">
        <v>54</v>
      </c>
      <c r="I199" s="95">
        <v>58</v>
      </c>
      <c r="J199" s="95">
        <v>63</v>
      </c>
      <c r="K199" s="42"/>
    </row>
    <row r="200" spans="2:11" x14ac:dyDescent="0.3">
      <c r="B200" s="94" t="s">
        <v>1200</v>
      </c>
      <c r="C200" s="549"/>
      <c r="D200" s="550"/>
      <c r="E200" s="632" t="s">
        <v>1049</v>
      </c>
      <c r="F200" s="49" t="s">
        <v>1033</v>
      </c>
      <c r="G200" s="40" t="s">
        <v>675</v>
      </c>
      <c r="H200" s="79" t="s">
        <v>217</v>
      </c>
      <c r="I200" s="79" t="s">
        <v>217</v>
      </c>
      <c r="J200" s="95">
        <v>36</v>
      </c>
      <c r="K200" s="42"/>
    </row>
    <row r="201" spans="2:11" x14ac:dyDescent="0.3">
      <c r="B201" s="94" t="s">
        <v>1200</v>
      </c>
      <c r="C201" s="549"/>
      <c r="D201" s="550"/>
      <c r="E201" s="633"/>
      <c r="F201" s="49" t="s">
        <v>1034</v>
      </c>
      <c r="G201" s="40" t="s">
        <v>675</v>
      </c>
      <c r="H201" s="79" t="s">
        <v>217</v>
      </c>
      <c r="I201" s="79" t="s">
        <v>217</v>
      </c>
      <c r="J201" s="95">
        <v>137</v>
      </c>
      <c r="K201" s="42"/>
    </row>
    <row r="202" spans="2:11" x14ac:dyDescent="0.3">
      <c r="B202" s="94" t="s">
        <v>1200</v>
      </c>
      <c r="C202" s="549"/>
      <c r="D202" s="550"/>
      <c r="E202" s="632" t="s">
        <v>1050</v>
      </c>
      <c r="F202" s="49" t="s">
        <v>1033</v>
      </c>
      <c r="G202" s="40" t="s">
        <v>675</v>
      </c>
      <c r="H202" s="95">
        <v>0</v>
      </c>
      <c r="I202" s="95">
        <v>0</v>
      </c>
      <c r="J202" s="95">
        <v>0</v>
      </c>
      <c r="K202" s="42"/>
    </row>
    <row r="203" spans="2:11" x14ac:dyDescent="0.3">
      <c r="B203" s="94" t="s">
        <v>1200</v>
      </c>
      <c r="C203" s="549"/>
      <c r="D203" s="550"/>
      <c r="E203" s="633"/>
      <c r="F203" s="49" t="s">
        <v>1034</v>
      </c>
      <c r="G203" s="40" t="s">
        <v>675</v>
      </c>
      <c r="H203" s="95">
        <v>12</v>
      </c>
      <c r="I203" s="95">
        <v>13</v>
      </c>
      <c r="J203" s="95">
        <v>14</v>
      </c>
      <c r="K203" s="42"/>
    </row>
    <row r="204" spans="2:11" x14ac:dyDescent="0.3">
      <c r="B204" s="94" t="s">
        <v>1200</v>
      </c>
      <c r="C204" s="549"/>
      <c r="D204" s="550"/>
      <c r="E204" s="632" t="s">
        <v>1051</v>
      </c>
      <c r="F204" s="49" t="s">
        <v>1033</v>
      </c>
      <c r="G204" s="40" t="s">
        <v>675</v>
      </c>
      <c r="H204" s="95">
        <v>2</v>
      </c>
      <c r="I204" s="95">
        <v>3</v>
      </c>
      <c r="J204" s="95">
        <v>4</v>
      </c>
      <c r="K204" s="42"/>
    </row>
    <row r="205" spans="2:11" x14ac:dyDescent="0.3">
      <c r="B205" s="94" t="s">
        <v>1200</v>
      </c>
      <c r="C205" s="567"/>
      <c r="D205" s="568"/>
      <c r="E205" s="633"/>
      <c r="F205" s="49" t="s">
        <v>1034</v>
      </c>
      <c r="G205" s="40" t="s">
        <v>675</v>
      </c>
      <c r="H205" s="95">
        <v>20</v>
      </c>
      <c r="I205" s="95">
        <v>16</v>
      </c>
      <c r="J205" s="95">
        <v>17</v>
      </c>
      <c r="K205" s="42"/>
    </row>
    <row r="206" spans="2:11" x14ac:dyDescent="0.3">
      <c r="B206" s="94" t="s">
        <v>1200</v>
      </c>
      <c r="C206" s="542" t="s">
        <v>882</v>
      </c>
      <c r="D206" s="555"/>
      <c r="E206" s="559" t="s">
        <v>1052</v>
      </c>
      <c r="F206" s="536"/>
      <c r="G206" s="40" t="s">
        <v>675</v>
      </c>
      <c r="H206" s="95">
        <v>3</v>
      </c>
      <c r="I206" s="95">
        <v>3</v>
      </c>
      <c r="J206" s="95">
        <v>3</v>
      </c>
      <c r="K206" s="42"/>
    </row>
    <row r="207" spans="2:11" x14ac:dyDescent="0.3">
      <c r="B207" s="94" t="s">
        <v>1200</v>
      </c>
      <c r="C207" s="557"/>
      <c r="D207" s="556"/>
      <c r="E207" s="559" t="s">
        <v>1053</v>
      </c>
      <c r="F207" s="536"/>
      <c r="G207" s="40" t="s">
        <v>675</v>
      </c>
      <c r="H207" s="95">
        <v>2</v>
      </c>
      <c r="I207" s="95">
        <v>2</v>
      </c>
      <c r="J207" s="95">
        <v>2</v>
      </c>
      <c r="K207" s="42"/>
    </row>
    <row r="208" spans="2:11" x14ac:dyDescent="0.3">
      <c r="B208" s="94" t="s">
        <v>1200</v>
      </c>
      <c r="C208" s="543"/>
      <c r="D208" s="558"/>
      <c r="E208" s="561" t="s">
        <v>1054</v>
      </c>
      <c r="F208" s="539"/>
      <c r="G208" s="45" t="s">
        <v>675</v>
      </c>
      <c r="H208" s="96">
        <v>0</v>
      </c>
      <c r="I208" s="96">
        <v>0</v>
      </c>
      <c r="J208" s="96">
        <v>0</v>
      </c>
      <c r="K208" s="47"/>
    </row>
    <row r="209" spans="2:11" x14ac:dyDescent="0.3">
      <c r="B209" s="94" t="s">
        <v>1200</v>
      </c>
      <c r="C209" s="135"/>
      <c r="D209" s="135"/>
      <c r="E209" s="34"/>
      <c r="F209" s="34"/>
      <c r="G209" s="34"/>
      <c r="H209" s="34"/>
      <c r="I209" s="34"/>
      <c r="J209" s="34"/>
      <c r="K209" s="34"/>
    </row>
    <row r="210" spans="2:11" x14ac:dyDescent="0.3">
      <c r="B210" s="94" t="s">
        <v>1200</v>
      </c>
      <c r="C210" s="134" t="s">
        <v>308</v>
      </c>
      <c r="D210" s="134" t="s">
        <v>1058</v>
      </c>
      <c r="E210" s="34"/>
      <c r="F210" s="34"/>
      <c r="G210" s="34"/>
      <c r="H210" s="34"/>
      <c r="I210" s="34"/>
      <c r="J210" s="34"/>
      <c r="K210" s="34"/>
    </row>
    <row r="211" spans="2:11" x14ac:dyDescent="0.3">
      <c r="B211" s="94" t="s">
        <v>1200</v>
      </c>
      <c r="C211" s="546" t="s">
        <v>657</v>
      </c>
      <c r="D211" s="546"/>
      <c r="E211" s="569"/>
      <c r="F211" s="569"/>
      <c r="G211" s="35" t="s">
        <v>644</v>
      </c>
      <c r="H211" s="35">
        <v>2021</v>
      </c>
      <c r="I211" s="35">
        <v>2022</v>
      </c>
      <c r="J211" s="35">
        <v>2023</v>
      </c>
      <c r="K211" s="36" t="s">
        <v>656</v>
      </c>
    </row>
    <row r="212" spans="2:11" x14ac:dyDescent="0.3">
      <c r="B212" s="94" t="s">
        <v>1200</v>
      </c>
      <c r="C212" s="536" t="s">
        <v>1055</v>
      </c>
      <c r="D212" s="536"/>
      <c r="E212" s="562"/>
      <c r="F212" s="562"/>
      <c r="G212" s="40" t="s">
        <v>675</v>
      </c>
      <c r="H212" s="95">
        <v>21</v>
      </c>
      <c r="I212" s="95">
        <v>19</v>
      </c>
      <c r="J212" s="95">
        <v>32</v>
      </c>
      <c r="K212" s="42"/>
    </row>
    <row r="213" spans="2:11" x14ac:dyDescent="0.3">
      <c r="B213" s="94" t="s">
        <v>1200</v>
      </c>
      <c r="C213" s="542" t="s">
        <v>1056</v>
      </c>
      <c r="D213" s="555"/>
      <c r="E213" s="562" t="s">
        <v>1037</v>
      </c>
      <c r="F213" s="562"/>
      <c r="G213" s="40" t="s">
        <v>675</v>
      </c>
      <c r="H213" s="95">
        <v>15</v>
      </c>
      <c r="I213" s="95">
        <v>16</v>
      </c>
      <c r="J213" s="95">
        <v>27</v>
      </c>
      <c r="K213" s="42"/>
    </row>
    <row r="214" spans="2:11" x14ac:dyDescent="0.3">
      <c r="B214" s="94" t="s">
        <v>1200</v>
      </c>
      <c r="C214" s="557"/>
      <c r="D214" s="556"/>
      <c r="E214" s="571" t="s">
        <v>1032</v>
      </c>
      <c r="F214" s="49" t="s">
        <v>1033</v>
      </c>
      <c r="G214" s="40" t="s">
        <v>675</v>
      </c>
      <c r="H214" s="79" t="s">
        <v>217</v>
      </c>
      <c r="I214" s="79" t="s">
        <v>217</v>
      </c>
      <c r="J214" s="95">
        <v>10</v>
      </c>
      <c r="K214" s="42"/>
    </row>
    <row r="215" spans="2:11" x14ac:dyDescent="0.3">
      <c r="B215" s="94" t="s">
        <v>1200</v>
      </c>
      <c r="C215" s="557"/>
      <c r="D215" s="556"/>
      <c r="E215" s="571"/>
      <c r="F215" s="49" t="s">
        <v>1034</v>
      </c>
      <c r="G215" s="40" t="s">
        <v>675</v>
      </c>
      <c r="H215" s="79" t="s">
        <v>217</v>
      </c>
      <c r="I215" s="79" t="s">
        <v>217</v>
      </c>
      <c r="J215" s="95">
        <v>17</v>
      </c>
      <c r="K215" s="42"/>
    </row>
    <row r="216" spans="2:11" x14ac:dyDescent="0.3">
      <c r="B216" s="94" t="s">
        <v>1200</v>
      </c>
      <c r="C216" s="557"/>
      <c r="D216" s="556"/>
      <c r="E216" s="571" t="s">
        <v>1035</v>
      </c>
      <c r="F216" s="49" t="s">
        <v>1036</v>
      </c>
      <c r="G216" s="40" t="s">
        <v>675</v>
      </c>
      <c r="H216" s="79" t="s">
        <v>217</v>
      </c>
      <c r="I216" s="79" t="s">
        <v>217</v>
      </c>
      <c r="J216" s="95">
        <v>22</v>
      </c>
      <c r="K216" s="42"/>
    </row>
    <row r="217" spans="2:11" x14ac:dyDescent="0.3">
      <c r="B217" s="94" t="s">
        <v>1200</v>
      </c>
      <c r="C217" s="557"/>
      <c r="D217" s="556"/>
      <c r="E217" s="571"/>
      <c r="F217" s="49" t="s">
        <v>1038</v>
      </c>
      <c r="G217" s="40" t="s">
        <v>675</v>
      </c>
      <c r="H217" s="79" t="s">
        <v>217</v>
      </c>
      <c r="I217" s="79" t="s">
        <v>217</v>
      </c>
      <c r="J217" s="95">
        <v>5</v>
      </c>
      <c r="K217" s="42"/>
    </row>
    <row r="218" spans="2:11" x14ac:dyDescent="0.3">
      <c r="B218" s="94" t="s">
        <v>1200</v>
      </c>
      <c r="C218" s="563"/>
      <c r="D218" s="564"/>
      <c r="E218" s="571"/>
      <c r="F218" s="49" t="s">
        <v>1039</v>
      </c>
      <c r="G218" s="40" t="s">
        <v>675</v>
      </c>
      <c r="H218" s="79" t="s">
        <v>217</v>
      </c>
      <c r="I218" s="79" t="s">
        <v>217</v>
      </c>
      <c r="J218" s="95">
        <v>0</v>
      </c>
      <c r="K218" s="42"/>
    </row>
    <row r="219" spans="2:11" x14ac:dyDescent="0.3">
      <c r="B219" s="94" t="s">
        <v>1200</v>
      </c>
      <c r="C219" s="542" t="s">
        <v>886</v>
      </c>
      <c r="D219" s="555"/>
      <c r="E219" s="562" t="s">
        <v>1037</v>
      </c>
      <c r="F219" s="562"/>
      <c r="G219" s="40" t="s">
        <v>675</v>
      </c>
      <c r="H219" s="95">
        <v>6</v>
      </c>
      <c r="I219" s="95">
        <v>3</v>
      </c>
      <c r="J219" s="95">
        <v>5</v>
      </c>
      <c r="K219" s="42"/>
    </row>
    <row r="220" spans="2:11" x14ac:dyDescent="0.3">
      <c r="B220" s="94" t="s">
        <v>1200</v>
      </c>
      <c r="C220" s="557"/>
      <c r="D220" s="556"/>
      <c r="E220" s="571" t="s">
        <v>1032</v>
      </c>
      <c r="F220" s="49" t="s">
        <v>1033</v>
      </c>
      <c r="G220" s="40" t="s">
        <v>675</v>
      </c>
      <c r="H220" s="79" t="s">
        <v>217</v>
      </c>
      <c r="I220" s="79" t="s">
        <v>217</v>
      </c>
      <c r="J220" s="95">
        <v>1</v>
      </c>
      <c r="K220" s="42"/>
    </row>
    <row r="221" spans="2:11" x14ac:dyDescent="0.3">
      <c r="B221" s="94" t="s">
        <v>1200</v>
      </c>
      <c r="C221" s="557"/>
      <c r="D221" s="556"/>
      <c r="E221" s="571"/>
      <c r="F221" s="49" t="s">
        <v>1034</v>
      </c>
      <c r="G221" s="40" t="s">
        <v>675</v>
      </c>
      <c r="H221" s="79" t="s">
        <v>217</v>
      </c>
      <c r="I221" s="79" t="s">
        <v>217</v>
      </c>
      <c r="J221" s="95">
        <v>4</v>
      </c>
      <c r="K221" s="42"/>
    </row>
    <row r="222" spans="2:11" x14ac:dyDescent="0.3">
      <c r="B222" s="94" t="s">
        <v>1200</v>
      </c>
      <c r="C222" s="557"/>
      <c r="D222" s="556"/>
      <c r="E222" s="592" t="s">
        <v>861</v>
      </c>
      <c r="F222" s="49" t="s">
        <v>1036</v>
      </c>
      <c r="G222" s="40" t="s">
        <v>675</v>
      </c>
      <c r="H222" s="120" t="s">
        <v>217</v>
      </c>
      <c r="I222" s="120" t="s">
        <v>217</v>
      </c>
      <c r="J222" s="95">
        <v>0</v>
      </c>
      <c r="K222" s="42"/>
    </row>
    <row r="223" spans="2:11" x14ac:dyDescent="0.3">
      <c r="B223" s="94" t="s">
        <v>1200</v>
      </c>
      <c r="C223" s="557"/>
      <c r="D223" s="556"/>
      <c r="E223" s="593"/>
      <c r="F223" s="49" t="s">
        <v>1038</v>
      </c>
      <c r="G223" s="40" t="s">
        <v>675</v>
      </c>
      <c r="H223" s="120" t="s">
        <v>217</v>
      </c>
      <c r="I223" s="120" t="s">
        <v>217</v>
      </c>
      <c r="J223" s="95">
        <v>4</v>
      </c>
      <c r="K223" s="42"/>
    </row>
    <row r="224" spans="2:11" x14ac:dyDescent="0.3">
      <c r="B224" s="94" t="s">
        <v>1200</v>
      </c>
      <c r="C224" s="543"/>
      <c r="D224" s="558"/>
      <c r="E224" s="595"/>
      <c r="F224" s="51" t="s">
        <v>865</v>
      </c>
      <c r="G224" s="45" t="s">
        <v>675</v>
      </c>
      <c r="H224" s="121" t="s">
        <v>217</v>
      </c>
      <c r="I224" s="121" t="s">
        <v>217</v>
      </c>
      <c r="J224" s="96">
        <v>1</v>
      </c>
      <c r="K224" s="47"/>
    </row>
    <row r="225" spans="2:11" x14ac:dyDescent="0.3">
      <c r="B225" s="94" t="s">
        <v>1200</v>
      </c>
      <c r="C225" s="135"/>
      <c r="D225" s="135"/>
      <c r="E225" s="34"/>
      <c r="F225" s="34"/>
      <c r="G225" s="34"/>
      <c r="H225" s="34"/>
      <c r="I225" s="34"/>
      <c r="J225" s="34"/>
      <c r="K225" s="34"/>
    </row>
    <row r="226" spans="2:11" x14ac:dyDescent="0.3">
      <c r="B226" s="94" t="s">
        <v>1200</v>
      </c>
      <c r="C226" s="134" t="s">
        <v>309</v>
      </c>
      <c r="D226" s="84" t="s">
        <v>890</v>
      </c>
      <c r="E226" s="34"/>
      <c r="F226" s="34"/>
      <c r="G226" s="34"/>
      <c r="H226" s="34"/>
      <c r="I226" s="34"/>
      <c r="J226" s="34"/>
      <c r="K226" s="34"/>
    </row>
    <row r="227" spans="2:11" x14ac:dyDescent="0.3">
      <c r="B227" s="94" t="s">
        <v>1200</v>
      </c>
      <c r="C227" s="546" t="s">
        <v>657</v>
      </c>
      <c r="D227" s="546"/>
      <c r="E227" s="569"/>
      <c r="F227" s="569"/>
      <c r="G227" s="35" t="s">
        <v>644</v>
      </c>
      <c r="H227" s="35">
        <v>2021</v>
      </c>
      <c r="I227" s="35">
        <v>2022</v>
      </c>
      <c r="J227" s="35">
        <v>2023</v>
      </c>
      <c r="K227" s="36" t="s">
        <v>656</v>
      </c>
    </row>
    <row r="228" spans="2:11" x14ac:dyDescent="0.3">
      <c r="B228" s="94" t="s">
        <v>1200</v>
      </c>
      <c r="C228" s="536" t="s">
        <v>891</v>
      </c>
      <c r="D228" s="536"/>
      <c r="E228" s="562"/>
      <c r="F228" s="562"/>
      <c r="G228" s="40" t="s">
        <v>33</v>
      </c>
      <c r="H228" s="97">
        <v>6.25</v>
      </c>
      <c r="I228" s="97">
        <v>2.7906976744186047</v>
      </c>
      <c r="J228" s="97">
        <v>4.8672566371681416</v>
      </c>
      <c r="K228" s="42"/>
    </row>
    <row r="229" spans="2:11" x14ac:dyDescent="0.3">
      <c r="B229" s="94" t="s">
        <v>1200</v>
      </c>
      <c r="C229" s="539" t="s">
        <v>892</v>
      </c>
      <c r="D229" s="539"/>
      <c r="E229" s="540"/>
      <c r="F229" s="540"/>
      <c r="G229" s="45" t="s">
        <v>33</v>
      </c>
      <c r="H229" s="98">
        <v>6.25</v>
      </c>
      <c r="I229" s="98">
        <v>2.7906976744186047</v>
      </c>
      <c r="J229" s="98">
        <v>2.6548672566371683</v>
      </c>
      <c r="K229" s="47"/>
    </row>
    <row r="230" spans="2:11" x14ac:dyDescent="0.3">
      <c r="B230" s="94" t="s">
        <v>1200</v>
      </c>
      <c r="C230" s="135"/>
      <c r="D230" s="135"/>
      <c r="E230" s="34"/>
      <c r="F230" s="34"/>
      <c r="G230" s="37"/>
      <c r="H230" s="34"/>
      <c r="I230" s="34"/>
      <c r="J230" s="34"/>
      <c r="K230" s="34"/>
    </row>
    <row r="231" spans="2:11" x14ac:dyDescent="0.3">
      <c r="B231" s="94" t="s">
        <v>1200</v>
      </c>
      <c r="C231" s="134" t="s">
        <v>311</v>
      </c>
      <c r="D231" s="84" t="s">
        <v>893</v>
      </c>
      <c r="E231" s="84"/>
      <c r="F231" s="84"/>
      <c r="G231" s="37"/>
      <c r="H231" s="34"/>
      <c r="I231" s="34"/>
      <c r="J231" s="34"/>
      <c r="K231" s="34"/>
    </row>
    <row r="232" spans="2:11" x14ac:dyDescent="0.3">
      <c r="B232" s="94" t="s">
        <v>1200</v>
      </c>
      <c r="C232" s="546" t="s">
        <v>657</v>
      </c>
      <c r="D232" s="546"/>
      <c r="E232" s="569"/>
      <c r="F232" s="569"/>
      <c r="G232" s="35" t="s">
        <v>644</v>
      </c>
      <c r="H232" s="35">
        <v>2021</v>
      </c>
      <c r="I232" s="35">
        <v>2022</v>
      </c>
      <c r="J232" s="35">
        <v>2023</v>
      </c>
      <c r="K232" s="36" t="s">
        <v>656</v>
      </c>
    </row>
    <row r="233" spans="2:11" x14ac:dyDescent="0.3">
      <c r="B233" s="94" t="s">
        <v>1200</v>
      </c>
      <c r="C233" s="586" t="s">
        <v>894</v>
      </c>
      <c r="D233" s="586"/>
      <c r="E233" s="587"/>
      <c r="F233" s="587"/>
      <c r="G233" s="69" t="s">
        <v>895</v>
      </c>
      <c r="H233" s="101">
        <v>12</v>
      </c>
      <c r="I233" s="101">
        <v>11.9</v>
      </c>
      <c r="J233" s="101">
        <v>11.411036235086168</v>
      </c>
      <c r="K233" s="71"/>
    </row>
    <row r="234" spans="2:11" x14ac:dyDescent="0.3">
      <c r="B234" s="94" t="s">
        <v>1200</v>
      </c>
      <c r="C234" s="588" t="s">
        <v>897</v>
      </c>
      <c r="D234" s="588"/>
      <c r="E234" s="589"/>
      <c r="F234" s="589"/>
      <c r="G234" s="69" t="s">
        <v>895</v>
      </c>
      <c r="H234" s="101">
        <v>12.9</v>
      </c>
      <c r="I234" s="101">
        <v>13</v>
      </c>
      <c r="J234" s="101">
        <v>12.644178082191781</v>
      </c>
      <c r="K234" s="71"/>
    </row>
    <row r="235" spans="2:11" x14ac:dyDescent="0.3">
      <c r="B235" s="94" t="s">
        <v>1200</v>
      </c>
      <c r="C235" s="590" t="s">
        <v>896</v>
      </c>
      <c r="D235" s="590"/>
      <c r="E235" s="591"/>
      <c r="F235" s="591"/>
      <c r="G235" s="102" t="s">
        <v>895</v>
      </c>
      <c r="H235" s="103">
        <v>5.2</v>
      </c>
      <c r="I235" s="103">
        <v>5.3</v>
      </c>
      <c r="J235" s="103">
        <v>4.9986986301369862</v>
      </c>
      <c r="K235" s="104"/>
    </row>
    <row r="236" spans="2:11" x14ac:dyDescent="0.3">
      <c r="B236" s="94" t="s">
        <v>1200</v>
      </c>
      <c r="C236" s="135"/>
      <c r="D236" s="135"/>
      <c r="E236" s="34"/>
      <c r="F236" s="34"/>
      <c r="G236" s="37"/>
      <c r="H236" s="34"/>
      <c r="I236" s="34"/>
      <c r="J236" s="34"/>
      <c r="K236" s="34"/>
    </row>
    <row r="237" spans="2:11" x14ac:dyDescent="0.3">
      <c r="B237" s="94" t="s">
        <v>1200</v>
      </c>
      <c r="C237" s="134" t="s">
        <v>313</v>
      </c>
      <c r="D237" s="84" t="s">
        <v>699</v>
      </c>
      <c r="E237" s="34"/>
      <c r="F237" s="34"/>
      <c r="G237" s="34"/>
      <c r="H237" s="34"/>
      <c r="I237" s="34"/>
      <c r="J237" s="34"/>
      <c r="K237" s="34"/>
    </row>
    <row r="238" spans="2:11" x14ac:dyDescent="0.3">
      <c r="B238" s="94" t="s">
        <v>1200</v>
      </c>
      <c r="C238" s="546" t="s">
        <v>657</v>
      </c>
      <c r="D238" s="546"/>
      <c r="E238" s="569"/>
      <c r="F238" s="569"/>
      <c r="G238" s="35" t="s">
        <v>644</v>
      </c>
      <c r="H238" s="35">
        <v>2021</v>
      </c>
      <c r="I238" s="35">
        <v>2022</v>
      </c>
      <c r="J238" s="35">
        <v>2023</v>
      </c>
      <c r="K238" s="36" t="s">
        <v>656</v>
      </c>
    </row>
    <row r="239" spans="2:11" x14ac:dyDescent="0.3">
      <c r="B239" s="94" t="s">
        <v>1200</v>
      </c>
      <c r="C239" s="634" t="s">
        <v>898</v>
      </c>
      <c r="D239" s="634"/>
      <c r="E239" s="634"/>
      <c r="F239" s="590"/>
      <c r="G239" s="45" t="s">
        <v>33</v>
      </c>
      <c r="H239" s="98">
        <v>89.606741573033716</v>
      </c>
      <c r="I239" s="98">
        <v>88.511749347258487</v>
      </c>
      <c r="J239" s="98">
        <v>87.593052109181144</v>
      </c>
      <c r="K239" s="47"/>
    </row>
    <row r="240" spans="2:11" x14ac:dyDescent="0.3">
      <c r="B240" s="94" t="s">
        <v>1200</v>
      </c>
      <c r="C240" s="135"/>
      <c r="D240" s="135"/>
      <c r="E240" s="34"/>
      <c r="F240" s="34"/>
      <c r="G240" s="34"/>
      <c r="H240" s="34"/>
      <c r="I240" s="34"/>
      <c r="J240" s="34"/>
      <c r="K240" s="34"/>
    </row>
    <row r="241" spans="2:11" x14ac:dyDescent="0.3">
      <c r="B241" s="94" t="s">
        <v>1200</v>
      </c>
      <c r="C241" s="134" t="s">
        <v>315</v>
      </c>
      <c r="D241" s="134" t="s">
        <v>700</v>
      </c>
      <c r="E241" s="34"/>
      <c r="F241" s="34"/>
      <c r="G241" s="34"/>
      <c r="H241" s="34"/>
      <c r="I241" s="34"/>
      <c r="J241" s="34"/>
      <c r="K241" s="34"/>
    </row>
    <row r="242" spans="2:11" x14ac:dyDescent="0.3">
      <c r="B242" s="94" t="s">
        <v>1200</v>
      </c>
      <c r="C242" s="546" t="s">
        <v>657</v>
      </c>
      <c r="D242" s="546"/>
      <c r="E242" s="569"/>
      <c r="F242" s="569"/>
      <c r="G242" s="35" t="s">
        <v>644</v>
      </c>
      <c r="H242" s="35">
        <v>2021</v>
      </c>
      <c r="I242" s="35">
        <v>2022</v>
      </c>
      <c r="J242" s="35">
        <v>2023</v>
      </c>
      <c r="K242" s="36" t="s">
        <v>656</v>
      </c>
    </row>
    <row r="243" spans="2:11" x14ac:dyDescent="0.3">
      <c r="B243" s="94" t="s">
        <v>1200</v>
      </c>
      <c r="C243" s="536" t="s">
        <v>906</v>
      </c>
      <c r="D243" s="536"/>
      <c r="E243" s="562"/>
      <c r="F243" s="562"/>
      <c r="G243" s="40" t="s">
        <v>908</v>
      </c>
      <c r="H243" s="65">
        <v>62.204651162790697</v>
      </c>
      <c r="I243" s="65">
        <v>75.150442477876112</v>
      </c>
      <c r="J243" s="65">
        <v>52.857142857142854</v>
      </c>
      <c r="K243" s="105"/>
    </row>
    <row r="244" spans="2:11" x14ac:dyDescent="0.3">
      <c r="B244" s="94" t="s">
        <v>1200</v>
      </c>
      <c r="C244" s="536" t="s">
        <v>907</v>
      </c>
      <c r="D244" s="536"/>
      <c r="E244" s="562"/>
      <c r="F244" s="562"/>
      <c r="G244" s="40" t="s">
        <v>909</v>
      </c>
      <c r="H244" s="70">
        <v>0.42925980465116281</v>
      </c>
      <c r="I244" s="70">
        <v>0.52004050884955755</v>
      </c>
      <c r="J244" s="70">
        <v>0.69795918367346943</v>
      </c>
      <c r="K244" s="42"/>
    </row>
    <row r="245" spans="2:11" x14ac:dyDescent="0.3">
      <c r="B245" s="94" t="s">
        <v>1200</v>
      </c>
      <c r="C245" s="535" t="s">
        <v>1059</v>
      </c>
      <c r="D245" s="535"/>
      <c r="E245" s="535"/>
      <c r="F245" s="536"/>
      <c r="G245" s="40" t="s">
        <v>33</v>
      </c>
      <c r="H245" s="138" t="s">
        <v>182</v>
      </c>
      <c r="I245" s="138" t="s">
        <v>182</v>
      </c>
      <c r="J245" s="65">
        <v>100</v>
      </c>
      <c r="K245" s="42"/>
    </row>
    <row r="246" spans="2:11" ht="35.450000000000003" customHeight="1" x14ac:dyDescent="0.3">
      <c r="B246" s="94" t="s">
        <v>1200</v>
      </c>
      <c r="C246" s="542" t="s">
        <v>1208</v>
      </c>
      <c r="D246" s="555"/>
      <c r="E246" s="584" t="s">
        <v>1060</v>
      </c>
      <c r="F246" s="585"/>
      <c r="G246" s="40" t="s">
        <v>154</v>
      </c>
      <c r="H246" s="80" t="s">
        <v>217</v>
      </c>
      <c r="I246" s="80" t="s">
        <v>217</v>
      </c>
      <c r="J246" s="65">
        <v>100</v>
      </c>
      <c r="K246" s="42"/>
    </row>
    <row r="247" spans="2:11" ht="33.6" customHeight="1" x14ac:dyDescent="0.3">
      <c r="B247" s="94" t="s">
        <v>1200</v>
      </c>
      <c r="C247" s="557"/>
      <c r="D247" s="556"/>
      <c r="E247" s="584" t="s">
        <v>1061</v>
      </c>
      <c r="F247" s="585"/>
      <c r="G247" s="40" t="s">
        <v>154</v>
      </c>
      <c r="H247" s="80" t="s">
        <v>217</v>
      </c>
      <c r="I247" s="80" t="s">
        <v>217</v>
      </c>
      <c r="J247" s="65">
        <v>100</v>
      </c>
      <c r="K247" s="42"/>
    </row>
    <row r="248" spans="2:11" ht="39" customHeight="1" x14ac:dyDescent="0.3">
      <c r="B248" s="94" t="s">
        <v>1200</v>
      </c>
      <c r="C248" s="563"/>
      <c r="D248" s="564"/>
      <c r="E248" s="584" t="s">
        <v>1062</v>
      </c>
      <c r="F248" s="585"/>
      <c r="G248" s="40" t="s">
        <v>154</v>
      </c>
      <c r="H248" s="80" t="s">
        <v>217</v>
      </c>
      <c r="I248" s="80" t="s">
        <v>217</v>
      </c>
      <c r="J248" s="65">
        <v>100</v>
      </c>
      <c r="K248" s="42"/>
    </row>
    <row r="249" spans="2:11" ht="37.15" customHeight="1" x14ac:dyDescent="0.3">
      <c r="B249" s="94" t="s">
        <v>1200</v>
      </c>
      <c r="C249" s="542" t="s">
        <v>1209</v>
      </c>
      <c r="D249" s="555"/>
      <c r="E249" s="584" t="s">
        <v>1095</v>
      </c>
      <c r="F249" s="585"/>
      <c r="G249" s="40" t="s">
        <v>154</v>
      </c>
      <c r="H249" s="80" t="s">
        <v>217</v>
      </c>
      <c r="I249" s="80" t="s">
        <v>217</v>
      </c>
      <c r="J249" s="65">
        <v>35.510204081632651</v>
      </c>
      <c r="K249" s="42"/>
    </row>
    <row r="250" spans="2:11" ht="35.450000000000003" customHeight="1" x14ac:dyDescent="0.3">
      <c r="B250" s="94" t="s">
        <v>1200</v>
      </c>
      <c r="C250" s="543"/>
      <c r="D250" s="558"/>
      <c r="E250" s="635" t="s">
        <v>1096</v>
      </c>
      <c r="F250" s="636"/>
      <c r="G250" s="45" t="s">
        <v>154</v>
      </c>
      <c r="H250" s="139" t="s">
        <v>217</v>
      </c>
      <c r="I250" s="139" t="s">
        <v>217</v>
      </c>
      <c r="J250" s="67">
        <v>100</v>
      </c>
      <c r="K250" s="47"/>
    </row>
    <row r="251" spans="2:11" x14ac:dyDescent="0.3">
      <c r="B251" s="94" t="s">
        <v>1200</v>
      </c>
      <c r="C251" s="135"/>
      <c r="D251" s="135"/>
      <c r="E251" s="34"/>
      <c r="F251" s="34"/>
      <c r="G251" s="34"/>
      <c r="H251" s="34"/>
      <c r="I251" s="34"/>
      <c r="J251" s="34"/>
      <c r="K251" s="34"/>
    </row>
    <row r="252" spans="2:11" x14ac:dyDescent="0.3">
      <c r="B252" s="94" t="s">
        <v>1200</v>
      </c>
      <c r="C252" s="134" t="s">
        <v>317</v>
      </c>
      <c r="D252" s="84" t="s">
        <v>1097</v>
      </c>
      <c r="E252" s="84"/>
      <c r="F252" s="84"/>
      <c r="G252" s="34"/>
      <c r="H252" s="34"/>
      <c r="I252" s="34"/>
      <c r="J252" s="34"/>
      <c r="K252" s="34"/>
    </row>
    <row r="253" spans="2:11" x14ac:dyDescent="0.3">
      <c r="B253" s="94" t="s">
        <v>1200</v>
      </c>
      <c r="C253" s="546" t="s">
        <v>657</v>
      </c>
      <c r="D253" s="546"/>
      <c r="E253" s="569"/>
      <c r="F253" s="569"/>
      <c r="G253" s="35" t="s">
        <v>644</v>
      </c>
      <c r="H253" s="35">
        <v>2021</v>
      </c>
      <c r="I253" s="35">
        <v>2022</v>
      </c>
      <c r="J253" s="35">
        <v>2023</v>
      </c>
      <c r="K253" s="36" t="s">
        <v>656</v>
      </c>
    </row>
    <row r="254" spans="2:11" x14ac:dyDescent="0.3">
      <c r="B254" s="94" t="s">
        <v>1200</v>
      </c>
      <c r="C254" s="535" t="s">
        <v>921</v>
      </c>
      <c r="D254" s="535"/>
      <c r="E254" s="535"/>
      <c r="F254" s="536"/>
      <c r="G254" s="40" t="s">
        <v>33</v>
      </c>
      <c r="H254" s="95">
        <v>100</v>
      </c>
      <c r="I254" s="95">
        <v>100</v>
      </c>
      <c r="J254" s="95">
        <v>100</v>
      </c>
      <c r="K254" s="42"/>
    </row>
    <row r="255" spans="2:11" x14ac:dyDescent="0.3">
      <c r="B255" s="94" t="s">
        <v>1200</v>
      </c>
      <c r="C255" s="582" t="s">
        <v>1210</v>
      </c>
      <c r="D255" s="582"/>
      <c r="E255" s="583"/>
      <c r="F255" s="583"/>
      <c r="G255" s="40" t="s">
        <v>675</v>
      </c>
      <c r="H255" s="95">
        <v>18</v>
      </c>
      <c r="I255" s="95">
        <v>19</v>
      </c>
      <c r="J255" s="95">
        <v>19</v>
      </c>
      <c r="K255" s="42"/>
    </row>
    <row r="256" spans="2:11" x14ac:dyDescent="0.3">
      <c r="B256" s="94" t="s">
        <v>1200</v>
      </c>
      <c r="C256" s="535" t="s">
        <v>923</v>
      </c>
      <c r="D256" s="535"/>
      <c r="E256" s="535"/>
      <c r="F256" s="536"/>
      <c r="G256" s="40" t="s">
        <v>723</v>
      </c>
      <c r="H256" s="95">
        <v>4</v>
      </c>
      <c r="I256" s="95">
        <v>4</v>
      </c>
      <c r="J256" s="95">
        <v>4</v>
      </c>
      <c r="K256" s="42"/>
    </row>
    <row r="257" spans="2:11" x14ac:dyDescent="0.3">
      <c r="B257" s="94" t="s">
        <v>1200</v>
      </c>
      <c r="C257" s="541" t="s">
        <v>922</v>
      </c>
      <c r="D257" s="541"/>
      <c r="E257" s="541"/>
      <c r="F257" s="539"/>
      <c r="G257" s="45" t="s">
        <v>33</v>
      </c>
      <c r="H257" s="139" t="s">
        <v>217</v>
      </c>
      <c r="I257" s="139" t="s">
        <v>217</v>
      </c>
      <c r="J257" s="96">
        <v>100</v>
      </c>
      <c r="K257" s="47"/>
    </row>
    <row r="258" spans="2:11" x14ac:dyDescent="0.3">
      <c r="B258" s="94" t="s">
        <v>1200</v>
      </c>
      <c r="C258" s="135"/>
      <c r="D258" s="135"/>
      <c r="E258" s="34"/>
      <c r="F258" s="34"/>
      <c r="G258" s="34"/>
      <c r="H258" s="34"/>
      <c r="I258" s="34"/>
      <c r="J258" s="34"/>
      <c r="K258" s="34"/>
    </row>
    <row r="259" spans="2:11" x14ac:dyDescent="0.3">
      <c r="B259" s="94" t="s">
        <v>1200</v>
      </c>
      <c r="C259" s="134" t="s">
        <v>318</v>
      </c>
      <c r="D259" s="134" t="s">
        <v>1064</v>
      </c>
      <c r="E259" s="34"/>
      <c r="F259" s="34"/>
      <c r="G259" s="34"/>
      <c r="H259" s="34"/>
      <c r="I259" s="34"/>
      <c r="J259" s="34"/>
      <c r="K259" s="34"/>
    </row>
    <row r="260" spans="2:11" x14ac:dyDescent="0.3">
      <c r="B260" s="94" t="s">
        <v>1200</v>
      </c>
      <c r="C260" s="546" t="s">
        <v>657</v>
      </c>
      <c r="D260" s="546"/>
      <c r="E260" s="569"/>
      <c r="F260" s="569"/>
      <c r="G260" s="35" t="s">
        <v>644</v>
      </c>
      <c r="H260" s="35">
        <v>2021</v>
      </c>
      <c r="I260" s="35">
        <v>2022</v>
      </c>
      <c r="J260" s="35">
        <v>2023</v>
      </c>
      <c r="K260" s="36" t="s">
        <v>656</v>
      </c>
    </row>
    <row r="261" spans="2:11" ht="17.45" customHeight="1" x14ac:dyDescent="0.3">
      <c r="B261" s="94" t="s">
        <v>1200</v>
      </c>
      <c r="C261" s="547" t="s">
        <v>919</v>
      </c>
      <c r="D261" s="548"/>
      <c r="E261" s="559" t="s">
        <v>1065</v>
      </c>
      <c r="F261" s="536"/>
      <c r="G261" s="40" t="s">
        <v>33</v>
      </c>
      <c r="H261" s="95">
        <v>41.947425357843443</v>
      </c>
      <c r="I261" s="95">
        <v>45.732060629167123</v>
      </c>
      <c r="J261" s="95">
        <v>54.115032240701225</v>
      </c>
      <c r="K261" s="42"/>
    </row>
    <row r="262" spans="2:11" x14ac:dyDescent="0.3">
      <c r="B262" s="94" t="s">
        <v>1200</v>
      </c>
      <c r="C262" s="549"/>
      <c r="D262" s="550"/>
      <c r="E262" s="559" t="s">
        <v>1070</v>
      </c>
      <c r="F262" s="536"/>
      <c r="G262" s="40" t="s">
        <v>33</v>
      </c>
      <c r="H262" s="120" t="s">
        <v>217</v>
      </c>
      <c r="I262" s="120" t="s">
        <v>217</v>
      </c>
      <c r="J262" s="120" t="s">
        <v>217</v>
      </c>
      <c r="K262" s="42" t="s">
        <v>1072</v>
      </c>
    </row>
    <row r="263" spans="2:11" x14ac:dyDescent="0.3">
      <c r="B263" s="94" t="s">
        <v>1200</v>
      </c>
      <c r="C263" s="549"/>
      <c r="D263" s="550"/>
      <c r="E263" s="559" t="s">
        <v>1066</v>
      </c>
      <c r="F263" s="536"/>
      <c r="G263" s="40" t="s">
        <v>33</v>
      </c>
      <c r="H263" s="95">
        <v>45</v>
      </c>
      <c r="I263" s="95">
        <v>49</v>
      </c>
      <c r="J263" s="95">
        <v>84.287953735284887</v>
      </c>
      <c r="K263" s="42"/>
    </row>
    <row r="264" spans="2:11" x14ac:dyDescent="0.3">
      <c r="B264" s="94" t="s">
        <v>1200</v>
      </c>
      <c r="C264" s="567"/>
      <c r="D264" s="568"/>
      <c r="E264" s="559" t="s">
        <v>1067</v>
      </c>
      <c r="F264" s="536"/>
      <c r="G264" s="40" t="s">
        <v>33</v>
      </c>
      <c r="H264" s="95">
        <v>55.5</v>
      </c>
      <c r="I264" s="95">
        <v>60.6</v>
      </c>
      <c r="J264" s="95">
        <v>61.816378318349571</v>
      </c>
      <c r="K264" s="42"/>
    </row>
    <row r="265" spans="2:11" ht="17.45" customHeight="1" x14ac:dyDescent="0.3">
      <c r="B265" s="94" t="s">
        <v>1200</v>
      </c>
      <c r="C265" s="547" t="s">
        <v>920</v>
      </c>
      <c r="D265" s="548"/>
      <c r="E265" s="559" t="s">
        <v>1068</v>
      </c>
      <c r="F265" s="536"/>
      <c r="G265" s="40" t="s">
        <v>33</v>
      </c>
      <c r="H265" s="120" t="s">
        <v>217</v>
      </c>
      <c r="I265" s="120" t="s">
        <v>217</v>
      </c>
      <c r="J265" s="95">
        <v>50.461011310985086</v>
      </c>
      <c r="K265" s="42"/>
    </row>
    <row r="266" spans="2:11" x14ac:dyDescent="0.3">
      <c r="B266" s="94" t="s">
        <v>1200</v>
      </c>
      <c r="C266" s="549"/>
      <c r="D266" s="550"/>
      <c r="E266" s="559" t="s">
        <v>1071</v>
      </c>
      <c r="F266" s="536"/>
      <c r="G266" s="40" t="s">
        <v>33</v>
      </c>
      <c r="H266" s="120" t="s">
        <v>217</v>
      </c>
      <c r="I266" s="120" t="s">
        <v>217</v>
      </c>
      <c r="J266" s="120" t="s">
        <v>217</v>
      </c>
      <c r="K266" s="42" t="s">
        <v>1072</v>
      </c>
    </row>
    <row r="267" spans="2:11" x14ac:dyDescent="0.3">
      <c r="B267" s="94" t="s">
        <v>1200</v>
      </c>
      <c r="C267" s="549"/>
      <c r="D267" s="550"/>
      <c r="E267" s="559" t="s">
        <v>1069</v>
      </c>
      <c r="F267" s="536"/>
      <c r="G267" s="40" t="s">
        <v>33</v>
      </c>
      <c r="H267" s="120" t="s">
        <v>217</v>
      </c>
      <c r="I267" s="120" t="s">
        <v>217</v>
      </c>
      <c r="J267" s="95">
        <v>84.100354377312982</v>
      </c>
      <c r="K267" s="42"/>
    </row>
    <row r="268" spans="2:11" x14ac:dyDescent="0.3">
      <c r="B268" s="94" t="s">
        <v>1200</v>
      </c>
      <c r="C268" s="551"/>
      <c r="D268" s="552"/>
      <c r="E268" s="561" t="s">
        <v>931</v>
      </c>
      <c r="F268" s="539"/>
      <c r="G268" s="45" t="s">
        <v>33</v>
      </c>
      <c r="H268" s="121" t="s">
        <v>217</v>
      </c>
      <c r="I268" s="121" t="s">
        <v>217</v>
      </c>
      <c r="J268" s="96">
        <v>54.706013780055009</v>
      </c>
      <c r="K268" s="47"/>
    </row>
    <row r="269" spans="2:11" x14ac:dyDescent="0.3">
      <c r="B269" s="94" t="s">
        <v>1200</v>
      </c>
      <c r="C269" s="135"/>
      <c r="D269" s="135"/>
      <c r="E269" s="34"/>
      <c r="F269" s="34"/>
      <c r="G269" s="34"/>
      <c r="H269" s="34"/>
      <c r="I269" s="34"/>
      <c r="J269" s="34"/>
      <c r="K269" s="34"/>
    </row>
    <row r="270" spans="2:11" x14ac:dyDescent="0.3">
      <c r="B270" s="94" t="s">
        <v>1200</v>
      </c>
      <c r="C270" s="134" t="s">
        <v>320</v>
      </c>
      <c r="D270" s="84" t="s">
        <v>925</v>
      </c>
      <c r="E270" s="84"/>
      <c r="F270" s="84"/>
      <c r="G270" s="34"/>
      <c r="H270" s="34"/>
      <c r="I270" s="34"/>
      <c r="J270" s="34"/>
      <c r="K270" s="34"/>
    </row>
    <row r="271" spans="2:11" x14ac:dyDescent="0.3">
      <c r="B271" s="94" t="s">
        <v>1200</v>
      </c>
      <c r="C271" s="546" t="s">
        <v>657</v>
      </c>
      <c r="D271" s="546"/>
      <c r="E271" s="569"/>
      <c r="F271" s="569"/>
      <c r="G271" s="35" t="s">
        <v>644</v>
      </c>
      <c r="H271" s="35">
        <v>2021</v>
      </c>
      <c r="I271" s="35">
        <v>2022</v>
      </c>
      <c r="J271" s="35">
        <v>2023</v>
      </c>
      <c r="K271" s="36" t="s">
        <v>656</v>
      </c>
    </row>
    <row r="272" spans="2:11" x14ac:dyDescent="0.3">
      <c r="B272" s="94" t="s">
        <v>1200</v>
      </c>
      <c r="C272" s="541" t="s">
        <v>926</v>
      </c>
      <c r="D272" s="541"/>
      <c r="E272" s="541"/>
      <c r="F272" s="539"/>
      <c r="G272" s="45" t="s">
        <v>33</v>
      </c>
      <c r="H272" s="106">
        <v>0.78841749231660896</v>
      </c>
      <c r="I272" s="106">
        <v>0.6687858536379957</v>
      </c>
      <c r="J272" s="106">
        <v>1.0020820084209827</v>
      </c>
      <c r="K272" s="47"/>
    </row>
    <row r="273" spans="2:11" x14ac:dyDescent="0.3">
      <c r="B273" s="94" t="s">
        <v>1200</v>
      </c>
      <c r="C273" s="135"/>
      <c r="D273" s="135"/>
      <c r="E273" s="34"/>
      <c r="F273" s="34"/>
      <c r="G273" s="34"/>
      <c r="H273" s="34"/>
      <c r="I273" s="34"/>
      <c r="J273" s="34"/>
      <c r="K273" s="34"/>
    </row>
    <row r="274" spans="2:11" x14ac:dyDescent="0.3">
      <c r="B274" s="94" t="s">
        <v>1200</v>
      </c>
      <c r="C274" s="134" t="s">
        <v>321</v>
      </c>
      <c r="D274" s="84" t="s">
        <v>703</v>
      </c>
      <c r="E274" s="84"/>
      <c r="F274" s="84"/>
      <c r="G274" s="34"/>
      <c r="H274" s="34"/>
      <c r="I274" s="34"/>
      <c r="J274" s="34"/>
      <c r="K274" s="34"/>
    </row>
    <row r="275" spans="2:11" x14ac:dyDescent="0.3">
      <c r="B275" s="94" t="s">
        <v>1200</v>
      </c>
      <c r="C275" s="546" t="s">
        <v>657</v>
      </c>
      <c r="D275" s="546"/>
      <c r="E275" s="569"/>
      <c r="F275" s="569"/>
      <c r="G275" s="35" t="s">
        <v>644</v>
      </c>
      <c r="H275" s="35">
        <v>2021</v>
      </c>
      <c r="I275" s="35">
        <v>2022</v>
      </c>
      <c r="J275" s="35">
        <v>2023</v>
      </c>
      <c r="K275" s="36" t="s">
        <v>656</v>
      </c>
    </row>
    <row r="276" spans="2:11" x14ac:dyDescent="0.3">
      <c r="B276" s="94" t="s">
        <v>1200</v>
      </c>
      <c r="C276" s="547" t="s">
        <v>933</v>
      </c>
      <c r="D276" s="548"/>
      <c r="E276" s="559" t="s">
        <v>1037</v>
      </c>
      <c r="F276" s="536"/>
      <c r="G276" s="40" t="s">
        <v>675</v>
      </c>
      <c r="H276" s="95">
        <v>0</v>
      </c>
      <c r="I276" s="95">
        <v>2</v>
      </c>
      <c r="J276" s="95">
        <v>1</v>
      </c>
      <c r="K276" s="42"/>
    </row>
    <row r="277" spans="2:11" x14ac:dyDescent="0.3">
      <c r="B277" s="94" t="s">
        <v>1200</v>
      </c>
      <c r="C277" s="549"/>
      <c r="D277" s="550"/>
      <c r="E277" s="559" t="s">
        <v>1033</v>
      </c>
      <c r="F277" s="536"/>
      <c r="G277" s="40" t="s">
        <v>675</v>
      </c>
      <c r="H277" s="95">
        <v>0</v>
      </c>
      <c r="I277" s="95">
        <v>2</v>
      </c>
      <c r="J277" s="95">
        <v>1</v>
      </c>
      <c r="K277" s="42"/>
    </row>
    <row r="278" spans="2:11" x14ac:dyDescent="0.3">
      <c r="B278" s="94" t="s">
        <v>1200</v>
      </c>
      <c r="C278" s="567"/>
      <c r="D278" s="568"/>
      <c r="E278" s="559" t="s">
        <v>1034</v>
      </c>
      <c r="F278" s="536"/>
      <c r="G278" s="40" t="s">
        <v>675</v>
      </c>
      <c r="H278" s="95">
        <v>0</v>
      </c>
      <c r="I278" s="95">
        <v>0</v>
      </c>
      <c r="J278" s="95">
        <v>0</v>
      </c>
      <c r="K278" s="42"/>
    </row>
    <row r="279" spans="2:11" x14ac:dyDescent="0.3">
      <c r="B279" s="94" t="s">
        <v>1200</v>
      </c>
      <c r="C279" s="547" t="s">
        <v>934</v>
      </c>
      <c r="D279" s="548"/>
      <c r="E279" s="559" t="s">
        <v>1037</v>
      </c>
      <c r="F279" s="536"/>
      <c r="G279" s="40" t="s">
        <v>675</v>
      </c>
      <c r="H279" s="95">
        <v>0</v>
      </c>
      <c r="I279" s="95">
        <v>0</v>
      </c>
      <c r="J279" s="95">
        <v>2</v>
      </c>
      <c r="K279" s="42"/>
    </row>
    <row r="280" spans="2:11" x14ac:dyDescent="0.3">
      <c r="B280" s="94" t="s">
        <v>1200</v>
      </c>
      <c r="C280" s="549"/>
      <c r="D280" s="550"/>
      <c r="E280" s="559" t="s">
        <v>1033</v>
      </c>
      <c r="F280" s="536"/>
      <c r="G280" s="40" t="s">
        <v>675</v>
      </c>
      <c r="H280" s="95">
        <v>0</v>
      </c>
      <c r="I280" s="95">
        <v>0</v>
      </c>
      <c r="J280" s="95">
        <v>2</v>
      </c>
      <c r="K280" s="42"/>
    </row>
    <row r="281" spans="2:11" x14ac:dyDescent="0.3">
      <c r="B281" s="94" t="s">
        <v>1200</v>
      </c>
      <c r="C281" s="567"/>
      <c r="D281" s="568"/>
      <c r="E281" s="559" t="s">
        <v>1034</v>
      </c>
      <c r="F281" s="536"/>
      <c r="G281" s="40" t="s">
        <v>675</v>
      </c>
      <c r="H281" s="95">
        <v>0</v>
      </c>
      <c r="I281" s="95">
        <v>0</v>
      </c>
      <c r="J281" s="95">
        <v>0</v>
      </c>
      <c r="K281" s="42"/>
    </row>
    <row r="282" spans="2:11" x14ac:dyDescent="0.3">
      <c r="B282" s="94" t="s">
        <v>1200</v>
      </c>
      <c r="C282" s="547" t="s">
        <v>935</v>
      </c>
      <c r="D282" s="548"/>
      <c r="E282" s="559" t="s">
        <v>1037</v>
      </c>
      <c r="F282" s="536"/>
      <c r="G282" s="40" t="s">
        <v>675</v>
      </c>
      <c r="H282" s="95">
        <v>0</v>
      </c>
      <c r="I282" s="95">
        <v>0</v>
      </c>
      <c r="J282" s="95">
        <v>0</v>
      </c>
      <c r="K282" s="42"/>
    </row>
    <row r="283" spans="2:11" x14ac:dyDescent="0.3">
      <c r="B283" s="94" t="s">
        <v>1200</v>
      </c>
      <c r="C283" s="549"/>
      <c r="D283" s="550"/>
      <c r="E283" s="559" t="s">
        <v>1033</v>
      </c>
      <c r="F283" s="536"/>
      <c r="G283" s="40" t="s">
        <v>675</v>
      </c>
      <c r="H283" s="95">
        <v>0</v>
      </c>
      <c r="I283" s="95">
        <v>0</v>
      </c>
      <c r="J283" s="95">
        <v>0</v>
      </c>
      <c r="K283" s="42"/>
    </row>
    <row r="284" spans="2:11" x14ac:dyDescent="0.3">
      <c r="B284" s="94" t="s">
        <v>1200</v>
      </c>
      <c r="C284" s="551"/>
      <c r="D284" s="552"/>
      <c r="E284" s="561" t="s">
        <v>1034</v>
      </c>
      <c r="F284" s="539"/>
      <c r="G284" s="45" t="s">
        <v>675</v>
      </c>
      <c r="H284" s="96">
        <v>0</v>
      </c>
      <c r="I284" s="96">
        <v>0</v>
      </c>
      <c r="J284" s="96">
        <v>0</v>
      </c>
      <c r="K284" s="47"/>
    </row>
    <row r="285" spans="2:11" x14ac:dyDescent="0.3">
      <c r="B285" s="94" t="s">
        <v>1200</v>
      </c>
      <c r="C285" s="135"/>
      <c r="D285" s="135"/>
      <c r="E285" s="34"/>
      <c r="F285" s="34"/>
      <c r="G285" s="34"/>
      <c r="H285" s="34"/>
      <c r="I285" s="34"/>
      <c r="J285" s="34"/>
      <c r="K285" s="34"/>
    </row>
    <row r="286" spans="2:11" x14ac:dyDescent="0.3">
      <c r="B286" s="94" t="s">
        <v>1200</v>
      </c>
      <c r="C286" s="134" t="s">
        <v>322</v>
      </c>
      <c r="D286" s="84" t="s">
        <v>1074</v>
      </c>
      <c r="E286" s="34"/>
      <c r="F286" s="34"/>
      <c r="G286" s="37"/>
      <c r="H286" s="34"/>
      <c r="I286" s="34"/>
      <c r="J286" s="34"/>
      <c r="K286" s="34"/>
    </row>
    <row r="287" spans="2:11" x14ac:dyDescent="0.3">
      <c r="B287" s="94" t="s">
        <v>1200</v>
      </c>
      <c r="C287" s="546" t="s">
        <v>657</v>
      </c>
      <c r="D287" s="546"/>
      <c r="E287" s="569"/>
      <c r="F287" s="569"/>
      <c r="G287" s="35" t="s">
        <v>644</v>
      </c>
      <c r="H287" s="35">
        <v>2021</v>
      </c>
      <c r="I287" s="35">
        <v>2022</v>
      </c>
      <c r="J287" s="35">
        <v>2023</v>
      </c>
      <c r="K287" s="36" t="s">
        <v>656</v>
      </c>
    </row>
    <row r="288" spans="2:11" x14ac:dyDescent="0.3">
      <c r="B288" s="94" t="s">
        <v>1200</v>
      </c>
      <c r="C288" s="541" t="s">
        <v>936</v>
      </c>
      <c r="D288" s="541"/>
      <c r="E288" s="541"/>
      <c r="F288" s="539"/>
      <c r="G288" s="45" t="s">
        <v>33</v>
      </c>
      <c r="H288" s="119" t="s">
        <v>182</v>
      </c>
      <c r="I288" s="119" t="s">
        <v>182</v>
      </c>
      <c r="J288" s="96">
        <v>50</v>
      </c>
      <c r="K288" s="47"/>
    </row>
    <row r="289" spans="2:11" x14ac:dyDescent="0.3">
      <c r="B289" s="94" t="s">
        <v>1200</v>
      </c>
      <c r="C289" s="135"/>
      <c r="D289" s="135"/>
      <c r="E289" s="34"/>
      <c r="F289" s="34"/>
      <c r="G289" s="34"/>
      <c r="H289" s="34"/>
      <c r="I289" s="34"/>
      <c r="J289" s="34"/>
      <c r="K289" s="34"/>
    </row>
    <row r="290" spans="2:11" x14ac:dyDescent="0.3">
      <c r="B290" s="94" t="s">
        <v>1200</v>
      </c>
      <c r="C290" s="134" t="s">
        <v>324</v>
      </c>
      <c r="D290" s="84" t="s">
        <v>1075</v>
      </c>
      <c r="E290" s="34"/>
      <c r="F290" s="34"/>
      <c r="G290" s="37"/>
      <c r="H290" s="34"/>
      <c r="I290" s="34"/>
      <c r="J290" s="34"/>
      <c r="K290" s="34"/>
    </row>
    <row r="291" spans="2:11" x14ac:dyDescent="0.3">
      <c r="B291" s="94" t="s">
        <v>1200</v>
      </c>
      <c r="C291" s="546" t="s">
        <v>657</v>
      </c>
      <c r="D291" s="546"/>
      <c r="E291" s="569"/>
      <c r="F291" s="569"/>
      <c r="G291" s="35" t="s">
        <v>644</v>
      </c>
      <c r="H291" s="35">
        <v>2021</v>
      </c>
      <c r="I291" s="35">
        <v>2022</v>
      </c>
      <c r="J291" s="35">
        <v>2023</v>
      </c>
      <c r="K291" s="36" t="s">
        <v>656</v>
      </c>
    </row>
    <row r="292" spans="2:11" x14ac:dyDescent="0.3">
      <c r="B292" s="94" t="s">
        <v>1200</v>
      </c>
      <c r="C292" s="535" t="s">
        <v>767</v>
      </c>
      <c r="D292" s="535"/>
      <c r="E292" s="535"/>
      <c r="F292" s="536"/>
      <c r="G292" s="40" t="s">
        <v>723</v>
      </c>
      <c r="H292" s="120" t="s">
        <v>217</v>
      </c>
      <c r="I292" s="120" t="s">
        <v>217</v>
      </c>
      <c r="J292" s="95">
        <v>0</v>
      </c>
      <c r="K292" s="42"/>
    </row>
    <row r="293" spans="2:11" x14ac:dyDescent="0.3">
      <c r="B293" s="94" t="s">
        <v>1200</v>
      </c>
      <c r="C293" s="541" t="s">
        <v>1196</v>
      </c>
      <c r="D293" s="541"/>
      <c r="E293" s="541"/>
      <c r="F293" s="539"/>
      <c r="G293" s="45" t="s">
        <v>654</v>
      </c>
      <c r="H293" s="121" t="s">
        <v>217</v>
      </c>
      <c r="I293" s="77" t="s">
        <v>217</v>
      </c>
      <c r="J293" s="96">
        <v>0</v>
      </c>
      <c r="K293" s="47"/>
    </row>
    <row r="294" spans="2:11" x14ac:dyDescent="0.3">
      <c r="B294" s="94" t="s">
        <v>1200</v>
      </c>
      <c r="C294" s="135"/>
      <c r="D294" s="135"/>
      <c r="E294" s="34"/>
      <c r="F294" s="34"/>
      <c r="G294" s="34"/>
      <c r="H294" s="34"/>
      <c r="I294" s="34"/>
      <c r="J294" s="34"/>
      <c r="K294" s="34"/>
    </row>
    <row r="295" spans="2:11" x14ac:dyDescent="0.3">
      <c r="B295" s="94" t="s">
        <v>1200</v>
      </c>
      <c r="C295" s="134" t="s">
        <v>327</v>
      </c>
      <c r="D295" s="84" t="s">
        <v>939</v>
      </c>
      <c r="E295" s="34"/>
      <c r="F295" s="34"/>
      <c r="G295" s="37"/>
      <c r="H295" s="34"/>
      <c r="I295" s="34"/>
      <c r="J295" s="34"/>
      <c r="K295" s="34"/>
    </row>
    <row r="296" spans="2:11" x14ac:dyDescent="0.3">
      <c r="B296" s="94" t="s">
        <v>1200</v>
      </c>
      <c r="C296" s="546" t="s">
        <v>657</v>
      </c>
      <c r="D296" s="546"/>
      <c r="E296" s="569"/>
      <c r="F296" s="569"/>
      <c r="G296" s="35" t="s">
        <v>644</v>
      </c>
      <c r="H296" s="35">
        <v>2021</v>
      </c>
      <c r="I296" s="35">
        <v>2022</v>
      </c>
      <c r="J296" s="35">
        <v>2023</v>
      </c>
      <c r="K296" s="36" t="s">
        <v>656</v>
      </c>
    </row>
    <row r="297" spans="2:11" x14ac:dyDescent="0.3">
      <c r="B297" s="94" t="s">
        <v>1200</v>
      </c>
      <c r="C297" s="535" t="s">
        <v>940</v>
      </c>
      <c r="D297" s="535"/>
      <c r="E297" s="535"/>
      <c r="F297" s="536"/>
      <c r="G297" s="40" t="s">
        <v>675</v>
      </c>
      <c r="H297" s="95">
        <v>198</v>
      </c>
      <c r="I297" s="95">
        <v>210</v>
      </c>
      <c r="J297" s="95">
        <v>195</v>
      </c>
      <c r="K297" s="42"/>
    </row>
    <row r="298" spans="2:11" x14ac:dyDescent="0.3">
      <c r="B298" s="94" t="s">
        <v>1200</v>
      </c>
      <c r="C298" s="541" t="s">
        <v>941</v>
      </c>
      <c r="D298" s="541"/>
      <c r="E298" s="541"/>
      <c r="F298" s="539"/>
      <c r="G298" s="45" t="s">
        <v>675</v>
      </c>
      <c r="H298" s="96">
        <v>142</v>
      </c>
      <c r="I298" s="96">
        <v>158</v>
      </c>
      <c r="J298" s="96">
        <v>150</v>
      </c>
      <c r="K298" s="47"/>
    </row>
    <row r="299" spans="2:11" x14ac:dyDescent="0.3">
      <c r="B299" s="94" t="s">
        <v>1200</v>
      </c>
      <c r="C299" s="135"/>
      <c r="D299" s="135"/>
      <c r="E299" s="34"/>
      <c r="F299" s="34"/>
      <c r="G299" s="34"/>
      <c r="H299" s="34"/>
      <c r="I299" s="34"/>
      <c r="J299" s="34"/>
      <c r="K299" s="34"/>
    </row>
    <row r="300" spans="2:11" x14ac:dyDescent="0.3">
      <c r="B300" s="94" t="s">
        <v>1200</v>
      </c>
      <c r="C300" s="134" t="s">
        <v>329</v>
      </c>
      <c r="D300" s="84" t="s">
        <v>706</v>
      </c>
      <c r="E300" s="34"/>
      <c r="F300" s="34"/>
      <c r="G300" s="34"/>
      <c r="H300" s="34"/>
      <c r="I300" s="34"/>
      <c r="J300" s="34"/>
      <c r="K300" s="34"/>
    </row>
    <row r="301" spans="2:11" x14ac:dyDescent="0.3">
      <c r="B301" s="94" t="s">
        <v>1200</v>
      </c>
      <c r="C301" s="546" t="s">
        <v>657</v>
      </c>
      <c r="D301" s="546"/>
      <c r="E301" s="569"/>
      <c r="F301" s="569"/>
      <c r="G301" s="35" t="s">
        <v>644</v>
      </c>
      <c r="H301" s="35">
        <v>2021</v>
      </c>
      <c r="I301" s="35">
        <v>2022</v>
      </c>
      <c r="J301" s="35">
        <v>2023</v>
      </c>
      <c r="K301" s="36" t="s">
        <v>656</v>
      </c>
    </row>
    <row r="302" spans="2:11" x14ac:dyDescent="0.3">
      <c r="B302" s="94" t="s">
        <v>1200</v>
      </c>
      <c r="C302" s="542" t="s">
        <v>942</v>
      </c>
      <c r="D302" s="555"/>
      <c r="E302" s="559" t="s">
        <v>180</v>
      </c>
      <c r="F302" s="536"/>
      <c r="G302" s="40" t="s">
        <v>675</v>
      </c>
      <c r="H302" s="49">
        <v>0</v>
      </c>
      <c r="I302" s="49">
        <v>0</v>
      </c>
      <c r="J302" s="111">
        <v>0</v>
      </c>
      <c r="K302" s="42"/>
    </row>
    <row r="303" spans="2:11" x14ac:dyDescent="0.3">
      <c r="B303" s="94" t="s">
        <v>1200</v>
      </c>
      <c r="C303" s="557"/>
      <c r="D303" s="556"/>
      <c r="E303" s="559" t="s">
        <v>181</v>
      </c>
      <c r="F303" s="536"/>
      <c r="G303" s="107" t="s">
        <v>182</v>
      </c>
      <c r="H303" s="49">
        <v>0</v>
      </c>
      <c r="I303" s="49">
        <v>0</v>
      </c>
      <c r="J303" s="49">
        <v>0</v>
      </c>
      <c r="K303" s="42" t="s">
        <v>948</v>
      </c>
    </row>
    <row r="304" spans="2:11" x14ac:dyDescent="0.3">
      <c r="B304" s="94" t="s">
        <v>1200</v>
      </c>
      <c r="C304" s="557"/>
      <c r="D304" s="556"/>
      <c r="E304" s="559" t="s">
        <v>183</v>
      </c>
      <c r="F304" s="536"/>
      <c r="G304" s="107" t="s">
        <v>182</v>
      </c>
      <c r="H304" s="49">
        <v>0</v>
      </c>
      <c r="I304" s="49">
        <v>0</v>
      </c>
      <c r="J304" s="49">
        <v>0</v>
      </c>
      <c r="K304" s="42" t="s">
        <v>948</v>
      </c>
    </row>
    <row r="305" spans="2:11" x14ac:dyDescent="0.3">
      <c r="B305" s="94" t="s">
        <v>1200</v>
      </c>
      <c r="C305" s="557"/>
      <c r="D305" s="556"/>
      <c r="E305" s="559" t="s">
        <v>184</v>
      </c>
      <c r="F305" s="536"/>
      <c r="G305" s="107" t="s">
        <v>182</v>
      </c>
      <c r="H305" s="49">
        <v>0</v>
      </c>
      <c r="I305" s="49">
        <v>0</v>
      </c>
      <c r="J305" s="49">
        <v>0</v>
      </c>
      <c r="K305" s="42" t="s">
        <v>948</v>
      </c>
    </row>
    <row r="306" spans="2:11" x14ac:dyDescent="0.3">
      <c r="B306" s="94" t="s">
        <v>1200</v>
      </c>
      <c r="C306" s="557"/>
      <c r="D306" s="556"/>
      <c r="E306" s="559" t="s">
        <v>944</v>
      </c>
      <c r="F306" s="536"/>
      <c r="G306" s="107" t="s">
        <v>182</v>
      </c>
      <c r="H306" s="49">
        <v>0</v>
      </c>
      <c r="I306" s="49">
        <v>0</v>
      </c>
      <c r="J306" s="49">
        <v>0</v>
      </c>
      <c r="K306" s="42" t="s">
        <v>948</v>
      </c>
    </row>
    <row r="307" spans="2:11" x14ac:dyDescent="0.3">
      <c r="B307" s="94" t="s">
        <v>1200</v>
      </c>
      <c r="C307" s="557"/>
      <c r="D307" s="556"/>
      <c r="E307" s="559" t="s">
        <v>1197</v>
      </c>
      <c r="F307" s="536"/>
      <c r="G307" s="40" t="s">
        <v>187</v>
      </c>
      <c r="H307" s="111">
        <v>0</v>
      </c>
      <c r="I307" s="111">
        <v>0</v>
      </c>
      <c r="J307" s="111">
        <v>0</v>
      </c>
      <c r="K307" s="42"/>
    </row>
    <row r="308" spans="2:11" x14ac:dyDescent="0.3">
      <c r="B308" s="94" t="s">
        <v>1200</v>
      </c>
      <c r="C308" s="563"/>
      <c r="D308" s="564"/>
      <c r="E308" s="559" t="s">
        <v>945</v>
      </c>
      <c r="F308" s="536"/>
      <c r="G308" s="40" t="s">
        <v>33</v>
      </c>
      <c r="H308" s="111">
        <v>0</v>
      </c>
      <c r="I308" s="111">
        <v>0</v>
      </c>
      <c r="J308" s="111">
        <v>0</v>
      </c>
      <c r="K308" s="42"/>
    </row>
    <row r="309" spans="2:11" x14ac:dyDescent="0.3">
      <c r="B309" s="94" t="s">
        <v>1200</v>
      </c>
      <c r="C309" s="542" t="s">
        <v>1083</v>
      </c>
      <c r="D309" s="555"/>
      <c r="E309" s="559" t="s">
        <v>180</v>
      </c>
      <c r="F309" s="536"/>
      <c r="G309" s="40" t="s">
        <v>675</v>
      </c>
      <c r="H309" s="49">
        <v>0</v>
      </c>
      <c r="I309" s="49">
        <v>0</v>
      </c>
      <c r="J309" s="111">
        <v>0</v>
      </c>
      <c r="K309" s="42"/>
    </row>
    <row r="310" spans="2:11" x14ac:dyDescent="0.3">
      <c r="B310" s="94" t="s">
        <v>1200</v>
      </c>
      <c r="C310" s="557"/>
      <c r="D310" s="556"/>
      <c r="E310" s="559" t="s">
        <v>181</v>
      </c>
      <c r="F310" s="536"/>
      <c r="G310" s="107" t="s">
        <v>182</v>
      </c>
      <c r="H310" s="111">
        <v>0</v>
      </c>
      <c r="I310" s="111">
        <v>0</v>
      </c>
      <c r="J310" s="54">
        <v>2.3696682464454977</v>
      </c>
      <c r="K310" s="42" t="s">
        <v>948</v>
      </c>
    </row>
    <row r="311" spans="2:11" x14ac:dyDescent="0.3">
      <c r="B311" s="94" t="s">
        <v>1200</v>
      </c>
      <c r="C311" s="557"/>
      <c r="D311" s="556"/>
      <c r="E311" s="559" t="s">
        <v>183</v>
      </c>
      <c r="F311" s="536"/>
      <c r="G311" s="107" t="s">
        <v>182</v>
      </c>
      <c r="H311" s="111">
        <v>0</v>
      </c>
      <c r="I311" s="111">
        <v>0</v>
      </c>
      <c r="J311" s="111">
        <v>0</v>
      </c>
      <c r="K311" s="42" t="s">
        <v>948</v>
      </c>
    </row>
    <row r="312" spans="2:11" x14ac:dyDescent="0.3">
      <c r="B312" s="94" t="s">
        <v>1200</v>
      </c>
      <c r="C312" s="557"/>
      <c r="D312" s="556"/>
      <c r="E312" s="559" t="s">
        <v>184</v>
      </c>
      <c r="F312" s="536"/>
      <c r="G312" s="107" t="s">
        <v>182</v>
      </c>
      <c r="H312" s="111">
        <v>0</v>
      </c>
      <c r="I312" s="111">
        <v>0</v>
      </c>
      <c r="J312" s="54">
        <v>2.3696682464454977</v>
      </c>
      <c r="K312" s="42" t="s">
        <v>948</v>
      </c>
    </row>
    <row r="313" spans="2:11" x14ac:dyDescent="0.3">
      <c r="B313" s="94" t="s">
        <v>1200</v>
      </c>
      <c r="C313" s="557"/>
      <c r="D313" s="556"/>
      <c r="E313" s="559" t="s">
        <v>1197</v>
      </c>
      <c r="F313" s="536"/>
      <c r="G313" s="40" t="s">
        <v>187</v>
      </c>
      <c r="H313" s="49">
        <v>0</v>
      </c>
      <c r="I313" s="49">
        <v>0</v>
      </c>
      <c r="J313" s="49">
        <v>0</v>
      </c>
      <c r="K313" s="42"/>
    </row>
    <row r="314" spans="2:11" x14ac:dyDescent="0.3">
      <c r="B314" s="94" t="s">
        <v>1200</v>
      </c>
      <c r="C314" s="543"/>
      <c r="D314" s="558"/>
      <c r="E314" s="561" t="s">
        <v>945</v>
      </c>
      <c r="F314" s="539"/>
      <c r="G314" s="45" t="s">
        <v>33</v>
      </c>
      <c r="H314" s="51">
        <v>0</v>
      </c>
      <c r="I314" s="51">
        <v>0</v>
      </c>
      <c r="J314" s="55">
        <v>0.52910052910052907</v>
      </c>
      <c r="K314" s="47"/>
    </row>
    <row r="315" spans="2:11" x14ac:dyDescent="0.3">
      <c r="B315" s="94" t="s">
        <v>1200</v>
      </c>
      <c r="C315" s="135"/>
      <c r="D315" s="135"/>
      <c r="E315" s="34"/>
      <c r="F315" s="34"/>
      <c r="G315" s="34"/>
      <c r="H315" s="34"/>
      <c r="I315" s="34"/>
      <c r="J315" s="34"/>
      <c r="K315" s="34"/>
    </row>
    <row r="316" spans="2:11" x14ac:dyDescent="0.3">
      <c r="B316" s="94" t="s">
        <v>1200</v>
      </c>
      <c r="C316" s="134" t="s">
        <v>394</v>
      </c>
      <c r="D316" s="134" t="s">
        <v>1084</v>
      </c>
      <c r="E316" s="34"/>
      <c r="F316" s="34"/>
      <c r="G316" s="34"/>
      <c r="H316" s="34"/>
      <c r="I316" s="34"/>
      <c r="J316" s="34"/>
      <c r="K316" s="34"/>
    </row>
    <row r="317" spans="2:11" x14ac:dyDescent="0.3">
      <c r="B317" s="94" t="s">
        <v>1200</v>
      </c>
      <c r="C317" s="546" t="s">
        <v>657</v>
      </c>
      <c r="D317" s="546"/>
      <c r="E317" s="569"/>
      <c r="F317" s="569"/>
      <c r="G317" s="35" t="s">
        <v>644</v>
      </c>
      <c r="H317" s="35">
        <v>2021</v>
      </c>
      <c r="I317" s="35">
        <v>2022</v>
      </c>
      <c r="J317" s="35">
        <v>2023</v>
      </c>
      <c r="K317" s="36" t="s">
        <v>656</v>
      </c>
    </row>
    <row r="318" spans="2:11" x14ac:dyDescent="0.3">
      <c r="B318" s="94" t="s">
        <v>1200</v>
      </c>
      <c r="C318" s="542" t="s">
        <v>1079</v>
      </c>
      <c r="D318" s="555"/>
      <c r="E318" s="559" t="s">
        <v>1080</v>
      </c>
      <c r="F318" s="536"/>
      <c r="G318" s="40" t="s">
        <v>709</v>
      </c>
      <c r="H318" s="49">
        <v>37</v>
      </c>
      <c r="I318" s="49">
        <v>29</v>
      </c>
      <c r="J318" s="49">
        <v>30</v>
      </c>
      <c r="K318" s="42"/>
    </row>
    <row r="319" spans="2:11" x14ac:dyDescent="0.3">
      <c r="B319" s="94" t="s">
        <v>1200</v>
      </c>
      <c r="C319" s="563"/>
      <c r="D319" s="564"/>
      <c r="E319" s="559" t="s">
        <v>1081</v>
      </c>
      <c r="F319" s="536"/>
      <c r="G319" s="40" t="s">
        <v>709</v>
      </c>
      <c r="H319" s="49">
        <v>1</v>
      </c>
      <c r="I319" s="49">
        <v>1</v>
      </c>
      <c r="J319" s="49">
        <v>26</v>
      </c>
      <c r="K319" s="42" t="s">
        <v>1098</v>
      </c>
    </row>
    <row r="320" spans="2:11" x14ac:dyDescent="0.3">
      <c r="B320" s="94" t="s">
        <v>1200</v>
      </c>
      <c r="C320" s="542" t="s">
        <v>1082</v>
      </c>
      <c r="D320" s="555"/>
      <c r="E320" s="559" t="s">
        <v>1080</v>
      </c>
      <c r="F320" s="536"/>
      <c r="G320" s="40" t="s">
        <v>709</v>
      </c>
      <c r="H320" s="49">
        <v>1</v>
      </c>
      <c r="I320" s="49">
        <v>0</v>
      </c>
      <c r="J320" s="49">
        <v>1</v>
      </c>
      <c r="K320" s="42"/>
    </row>
    <row r="321" spans="2:11" x14ac:dyDescent="0.3">
      <c r="B321" s="94" t="s">
        <v>1200</v>
      </c>
      <c r="C321" s="543"/>
      <c r="D321" s="558"/>
      <c r="E321" s="561" t="s">
        <v>1081</v>
      </c>
      <c r="F321" s="539"/>
      <c r="G321" s="45" t="s">
        <v>709</v>
      </c>
      <c r="H321" s="51">
        <v>2</v>
      </c>
      <c r="I321" s="51">
        <v>5</v>
      </c>
      <c r="J321" s="51">
        <v>6</v>
      </c>
      <c r="K321" s="47"/>
    </row>
    <row r="322" spans="2:11" x14ac:dyDescent="0.3">
      <c r="B322" s="94" t="s">
        <v>1200</v>
      </c>
      <c r="C322" s="135"/>
      <c r="D322" s="135"/>
      <c r="E322" s="34"/>
      <c r="F322" s="34"/>
      <c r="G322" s="37"/>
      <c r="H322" s="34"/>
      <c r="I322" s="34"/>
      <c r="J322" s="34"/>
      <c r="K322" s="34"/>
    </row>
    <row r="323" spans="2:11" x14ac:dyDescent="0.3">
      <c r="B323" s="94" t="s">
        <v>1200</v>
      </c>
      <c r="C323" s="134" t="s">
        <v>332</v>
      </c>
      <c r="D323" s="84" t="s">
        <v>1077</v>
      </c>
      <c r="E323" s="34"/>
      <c r="F323" s="34"/>
      <c r="G323" s="37"/>
      <c r="H323" s="34"/>
      <c r="I323" s="34"/>
      <c r="J323" s="34"/>
      <c r="K323" s="34"/>
    </row>
    <row r="324" spans="2:11" x14ac:dyDescent="0.3">
      <c r="B324" s="94" t="s">
        <v>1200</v>
      </c>
      <c r="C324" s="546" t="s">
        <v>657</v>
      </c>
      <c r="D324" s="546"/>
      <c r="E324" s="569"/>
      <c r="F324" s="569"/>
      <c r="G324" s="35" t="s">
        <v>644</v>
      </c>
      <c r="H324" s="35">
        <v>2021</v>
      </c>
      <c r="I324" s="35">
        <v>2022</v>
      </c>
      <c r="J324" s="35">
        <v>2023</v>
      </c>
      <c r="K324" s="36" t="s">
        <v>656</v>
      </c>
    </row>
    <row r="325" spans="2:11" x14ac:dyDescent="0.3">
      <c r="B325" s="94" t="s">
        <v>1200</v>
      </c>
      <c r="C325" s="542" t="s">
        <v>1076</v>
      </c>
      <c r="D325" s="555"/>
      <c r="E325" s="42" t="s">
        <v>666</v>
      </c>
      <c r="F325" s="39"/>
      <c r="G325" s="40" t="s">
        <v>676</v>
      </c>
      <c r="H325" s="108" t="s">
        <v>182</v>
      </c>
      <c r="I325" s="108" t="s">
        <v>182</v>
      </c>
      <c r="J325" s="49">
        <v>77</v>
      </c>
      <c r="K325" s="42"/>
    </row>
    <row r="326" spans="2:11" x14ac:dyDescent="0.3">
      <c r="B326" s="94" t="s">
        <v>1200</v>
      </c>
      <c r="C326" s="557"/>
      <c r="D326" s="556"/>
      <c r="E326" s="42" t="s">
        <v>198</v>
      </c>
      <c r="F326" s="39"/>
      <c r="G326" s="40" t="s">
        <v>676</v>
      </c>
      <c r="H326" s="108" t="s">
        <v>182</v>
      </c>
      <c r="I326" s="108" t="s">
        <v>182</v>
      </c>
      <c r="J326" s="49">
        <v>37</v>
      </c>
      <c r="K326" s="42" t="s">
        <v>1100</v>
      </c>
    </row>
    <row r="327" spans="2:11" ht="33" x14ac:dyDescent="0.3">
      <c r="B327" s="94" t="s">
        <v>1200</v>
      </c>
      <c r="C327" s="557"/>
      <c r="D327" s="556"/>
      <c r="E327" s="42" t="s">
        <v>199</v>
      </c>
      <c r="F327" s="39"/>
      <c r="G327" s="40" t="s">
        <v>676</v>
      </c>
      <c r="H327" s="108" t="s">
        <v>182</v>
      </c>
      <c r="I327" s="108" t="s">
        <v>182</v>
      </c>
      <c r="J327" s="49">
        <v>40</v>
      </c>
      <c r="K327" s="105" t="s">
        <v>1101</v>
      </c>
    </row>
    <row r="328" spans="2:11" x14ac:dyDescent="0.3">
      <c r="B328" s="94" t="s">
        <v>1200</v>
      </c>
      <c r="C328" s="563"/>
      <c r="D328" s="564"/>
      <c r="E328" s="42" t="s">
        <v>662</v>
      </c>
      <c r="F328" s="39"/>
      <c r="G328" s="40" t="s">
        <v>676</v>
      </c>
      <c r="H328" s="108" t="s">
        <v>182</v>
      </c>
      <c r="I328" s="108" t="s">
        <v>182</v>
      </c>
      <c r="J328" s="49">
        <v>0</v>
      </c>
      <c r="K328" s="42"/>
    </row>
    <row r="329" spans="2:11" x14ac:dyDescent="0.3">
      <c r="B329" s="94" t="s">
        <v>1200</v>
      </c>
      <c r="C329" s="539" t="s">
        <v>1099</v>
      </c>
      <c r="D329" s="540"/>
      <c r="E329" s="540"/>
      <c r="F329" s="540"/>
      <c r="G329" s="45" t="s">
        <v>676</v>
      </c>
      <c r="H329" s="112" t="s">
        <v>182</v>
      </c>
      <c r="I329" s="112" t="s">
        <v>182</v>
      </c>
      <c r="J329" s="51">
        <v>2</v>
      </c>
      <c r="K329" s="47" t="s">
        <v>1102</v>
      </c>
    </row>
    <row r="330" spans="2:11" x14ac:dyDescent="0.3">
      <c r="B330" s="94" t="s">
        <v>1200</v>
      </c>
      <c r="C330" s="135"/>
      <c r="D330" s="135"/>
      <c r="E330" s="34"/>
      <c r="F330" s="34"/>
      <c r="G330" s="37"/>
      <c r="H330" s="34"/>
      <c r="I330" s="34"/>
      <c r="J330" s="34"/>
      <c r="K330" s="34"/>
    </row>
    <row r="331" spans="2:11" x14ac:dyDescent="0.3">
      <c r="B331" s="94" t="s">
        <v>1200</v>
      </c>
      <c r="C331" s="134" t="s">
        <v>334</v>
      </c>
      <c r="D331" s="84" t="s">
        <v>1085</v>
      </c>
      <c r="E331" s="34"/>
      <c r="F331" s="34"/>
      <c r="G331" s="37"/>
      <c r="H331" s="34"/>
      <c r="I331" s="34"/>
      <c r="J331" s="34"/>
      <c r="K331" s="34"/>
    </row>
    <row r="332" spans="2:11" x14ac:dyDescent="0.3">
      <c r="B332" s="94" t="s">
        <v>1200</v>
      </c>
      <c r="C332" s="546" t="s">
        <v>657</v>
      </c>
      <c r="D332" s="546"/>
      <c r="E332" s="569"/>
      <c r="F332" s="569"/>
      <c r="G332" s="35" t="s">
        <v>644</v>
      </c>
      <c r="H332" s="35">
        <v>2021</v>
      </c>
      <c r="I332" s="35">
        <v>2022</v>
      </c>
      <c r="J332" s="35">
        <v>2023</v>
      </c>
      <c r="K332" s="36" t="s">
        <v>656</v>
      </c>
    </row>
    <row r="333" spans="2:11" x14ac:dyDescent="0.3">
      <c r="B333" s="94" t="s">
        <v>1200</v>
      </c>
      <c r="C333" s="536" t="s">
        <v>979</v>
      </c>
      <c r="D333" s="536"/>
      <c r="E333" s="562"/>
      <c r="F333" s="562"/>
      <c r="G333" s="40" t="s">
        <v>908</v>
      </c>
      <c r="H333" s="64" t="s">
        <v>182</v>
      </c>
      <c r="I333" s="64" t="s">
        <v>182</v>
      </c>
      <c r="J333" s="49">
        <v>0.2</v>
      </c>
      <c r="K333" s="42"/>
    </row>
    <row r="334" spans="2:11" x14ac:dyDescent="0.3">
      <c r="B334" s="94" t="s">
        <v>1200</v>
      </c>
      <c r="C334" s="539" t="s">
        <v>1086</v>
      </c>
      <c r="D334" s="539"/>
      <c r="E334" s="540"/>
      <c r="F334" s="540"/>
      <c r="G334" s="45" t="s">
        <v>909</v>
      </c>
      <c r="H334" s="62" t="s">
        <v>182</v>
      </c>
      <c r="I334" s="62" t="s">
        <v>182</v>
      </c>
      <c r="J334" s="55">
        <v>0.62096559183673472</v>
      </c>
      <c r="K334" s="47"/>
    </row>
    <row r="335" spans="2:11" x14ac:dyDescent="0.3">
      <c r="B335" s="94" t="s">
        <v>1200</v>
      </c>
    </row>
    <row r="336" spans="2:11" x14ac:dyDescent="0.3"/>
  </sheetData>
  <sheetProtection algorithmName="SHA-512" hashValue="1hagMub+dHNXbheipU5K3qP8AGJrdPFCkH0+V5wEvHRiCqQkKO/kd7ux0tKtEHCeLt68OqnwUWCBhRte+lrOsQ==" saltValue="+LTbCCQGRUpzjovkSk7NHA==" spinCount="100000" sheet="1" objects="1" scenarios="1"/>
  <autoFilter ref="B4:K335"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223">
    <mergeCell ref="C334:F334"/>
    <mergeCell ref="C329:F329"/>
    <mergeCell ref="C325:D328"/>
    <mergeCell ref="C324:F324"/>
    <mergeCell ref="C317:F317"/>
    <mergeCell ref="C318:D319"/>
    <mergeCell ref="E318:F318"/>
    <mergeCell ref="E319:F319"/>
    <mergeCell ref="C320:D321"/>
    <mergeCell ref="E320:F320"/>
    <mergeCell ref="E321:F321"/>
    <mergeCell ref="C309:D314"/>
    <mergeCell ref="E309:F309"/>
    <mergeCell ref="E310:F310"/>
    <mergeCell ref="E311:F311"/>
    <mergeCell ref="E312:F312"/>
    <mergeCell ref="E313:F313"/>
    <mergeCell ref="E314:F314"/>
    <mergeCell ref="C332:F332"/>
    <mergeCell ref="C333:F333"/>
    <mergeCell ref="C297:F297"/>
    <mergeCell ref="C298:F298"/>
    <mergeCell ref="C301:F301"/>
    <mergeCell ref="C302:D308"/>
    <mergeCell ref="E302:F302"/>
    <mergeCell ref="E303:F303"/>
    <mergeCell ref="E304:F304"/>
    <mergeCell ref="E305:F305"/>
    <mergeCell ref="E306:F306"/>
    <mergeCell ref="E307:F307"/>
    <mergeCell ref="E308:F308"/>
    <mergeCell ref="C287:F287"/>
    <mergeCell ref="C288:F288"/>
    <mergeCell ref="C291:F291"/>
    <mergeCell ref="C292:F292"/>
    <mergeCell ref="C293:F293"/>
    <mergeCell ref="C296:F296"/>
    <mergeCell ref="C279:D281"/>
    <mergeCell ref="E279:F279"/>
    <mergeCell ref="E280:F280"/>
    <mergeCell ref="E281:F281"/>
    <mergeCell ref="C282:D284"/>
    <mergeCell ref="E282:F282"/>
    <mergeCell ref="E283:F283"/>
    <mergeCell ref="E284:F284"/>
    <mergeCell ref="C272:F272"/>
    <mergeCell ref="C275:F275"/>
    <mergeCell ref="C276:D278"/>
    <mergeCell ref="E276:F276"/>
    <mergeCell ref="E277:F277"/>
    <mergeCell ref="E278:F278"/>
    <mergeCell ref="C265:D268"/>
    <mergeCell ref="E265:F265"/>
    <mergeCell ref="E266:F266"/>
    <mergeCell ref="E267:F267"/>
    <mergeCell ref="E268:F268"/>
    <mergeCell ref="C271:F271"/>
    <mergeCell ref="C260:F260"/>
    <mergeCell ref="C261:D264"/>
    <mergeCell ref="E261:F261"/>
    <mergeCell ref="E262:F262"/>
    <mergeCell ref="E263:F263"/>
    <mergeCell ref="E264:F264"/>
    <mergeCell ref="C246:D248"/>
    <mergeCell ref="C253:F253"/>
    <mergeCell ref="C254:F254"/>
    <mergeCell ref="C255:F255"/>
    <mergeCell ref="C256:F256"/>
    <mergeCell ref="C257:F257"/>
    <mergeCell ref="C249:D250"/>
    <mergeCell ref="E246:F246"/>
    <mergeCell ref="E247:F247"/>
    <mergeCell ref="E248:F248"/>
    <mergeCell ref="E249:F249"/>
    <mergeCell ref="E250:F250"/>
    <mergeCell ref="C239:F239"/>
    <mergeCell ref="C242:F242"/>
    <mergeCell ref="C243:F243"/>
    <mergeCell ref="C244:F244"/>
    <mergeCell ref="C245:F245"/>
    <mergeCell ref="C229:F229"/>
    <mergeCell ref="C232:F232"/>
    <mergeCell ref="C233:F233"/>
    <mergeCell ref="C234:F234"/>
    <mergeCell ref="C235:F235"/>
    <mergeCell ref="C238:F238"/>
    <mergeCell ref="C219:D224"/>
    <mergeCell ref="E219:F219"/>
    <mergeCell ref="E220:E221"/>
    <mergeCell ref="E222:E224"/>
    <mergeCell ref="C227:F227"/>
    <mergeCell ref="C228:F228"/>
    <mergeCell ref="C211:F211"/>
    <mergeCell ref="C212:F212"/>
    <mergeCell ref="C213:D218"/>
    <mergeCell ref="E213:F213"/>
    <mergeCell ref="E214:E215"/>
    <mergeCell ref="E216:E218"/>
    <mergeCell ref="E202:E203"/>
    <mergeCell ref="E204:E205"/>
    <mergeCell ref="C206:D208"/>
    <mergeCell ref="E206:F206"/>
    <mergeCell ref="E207:F207"/>
    <mergeCell ref="E208:F208"/>
    <mergeCell ref="C182:D190"/>
    <mergeCell ref="E182:E184"/>
    <mergeCell ref="E185:E187"/>
    <mergeCell ref="E188:E190"/>
    <mergeCell ref="C193:F193"/>
    <mergeCell ref="C194:D205"/>
    <mergeCell ref="E194:E195"/>
    <mergeCell ref="E196:E197"/>
    <mergeCell ref="E198:E199"/>
    <mergeCell ref="E200:E201"/>
    <mergeCell ref="C169:F169"/>
    <mergeCell ref="C170:F170"/>
    <mergeCell ref="C171:D172"/>
    <mergeCell ref="E171:F171"/>
    <mergeCell ref="E172:F172"/>
    <mergeCell ref="C173:D181"/>
    <mergeCell ref="E173:E175"/>
    <mergeCell ref="E176:E178"/>
    <mergeCell ref="E179:E181"/>
    <mergeCell ref="C137:D143"/>
    <mergeCell ref="E137:F137"/>
    <mergeCell ref="E138:F138"/>
    <mergeCell ref="E139:F139"/>
    <mergeCell ref="E140:E143"/>
    <mergeCell ref="C160:F160"/>
    <mergeCell ref="C161:F161"/>
    <mergeCell ref="C162:F162"/>
    <mergeCell ref="C155:D157"/>
    <mergeCell ref="C146:F146"/>
    <mergeCell ref="C147:F147"/>
    <mergeCell ref="C150:F150"/>
    <mergeCell ref="C151:F151"/>
    <mergeCell ref="C154:F154"/>
    <mergeCell ref="C118:F118"/>
    <mergeCell ref="C119:F119"/>
    <mergeCell ref="C122:F122"/>
    <mergeCell ref="C123:D129"/>
    <mergeCell ref="E123:F123"/>
    <mergeCell ref="E124:F124"/>
    <mergeCell ref="E125:F125"/>
    <mergeCell ref="E126:E129"/>
    <mergeCell ref="C130:D136"/>
    <mergeCell ref="E130:F130"/>
    <mergeCell ref="E131:F131"/>
    <mergeCell ref="E132:F132"/>
    <mergeCell ref="E133:E136"/>
    <mergeCell ref="C110:F110"/>
    <mergeCell ref="C111:F111"/>
    <mergeCell ref="C112:F112"/>
    <mergeCell ref="C113:F113"/>
    <mergeCell ref="C114:F114"/>
    <mergeCell ref="C117:F117"/>
    <mergeCell ref="C102:F102"/>
    <mergeCell ref="C103:F103"/>
    <mergeCell ref="C104:F104"/>
    <mergeCell ref="C105:F105"/>
    <mergeCell ref="C108:F108"/>
    <mergeCell ref="C109:F109"/>
    <mergeCell ref="C92:F92"/>
    <mergeCell ref="C95:F95"/>
    <mergeCell ref="C96:F96"/>
    <mergeCell ref="C97:F97"/>
    <mergeCell ref="C100:F100"/>
    <mergeCell ref="C101:F101"/>
    <mergeCell ref="C85:F85"/>
    <mergeCell ref="C86:F86"/>
    <mergeCell ref="C89:F89"/>
    <mergeCell ref="C90:F90"/>
    <mergeCell ref="C91:F91"/>
    <mergeCell ref="C76:F76"/>
    <mergeCell ref="C75:F75"/>
    <mergeCell ref="C79:F79"/>
    <mergeCell ref="C80:D84"/>
    <mergeCell ref="E80:F80"/>
    <mergeCell ref="E81:F81"/>
    <mergeCell ref="E82:F82"/>
    <mergeCell ref="E83:F83"/>
    <mergeCell ref="E84:F84"/>
    <mergeCell ref="C58:F58"/>
    <mergeCell ref="C61:F61"/>
    <mergeCell ref="C63:D74"/>
    <mergeCell ref="E63:F63"/>
    <mergeCell ref="E64:E70"/>
    <mergeCell ref="E71:E74"/>
    <mergeCell ref="C45:F45"/>
    <mergeCell ref="C46:F46"/>
    <mergeCell ref="C47:F47"/>
    <mergeCell ref="C54:F54"/>
    <mergeCell ref="C55:D57"/>
    <mergeCell ref="C62:F62"/>
    <mergeCell ref="C38:F38"/>
    <mergeCell ref="C41:F41"/>
    <mergeCell ref="C42:F42"/>
    <mergeCell ref="C29:F29"/>
    <mergeCell ref="C30:D31"/>
    <mergeCell ref="E30:F30"/>
    <mergeCell ref="E31:F31"/>
    <mergeCell ref="C34:F34"/>
    <mergeCell ref="C35:F35"/>
    <mergeCell ref="C25:F25"/>
    <mergeCell ref="C28:F28"/>
    <mergeCell ref="C11:F11"/>
    <mergeCell ref="C12:F12"/>
    <mergeCell ref="C13:F13"/>
    <mergeCell ref="C14:F14"/>
    <mergeCell ref="C17:F17"/>
    <mergeCell ref="C18:F18"/>
    <mergeCell ref="C36:D37"/>
    <mergeCell ref="E36:F36"/>
    <mergeCell ref="E37:F37"/>
    <mergeCell ref="B2:K2"/>
    <mergeCell ref="B4:K4"/>
    <mergeCell ref="B5:D5"/>
    <mergeCell ref="C9:F9"/>
    <mergeCell ref="C10:F10"/>
    <mergeCell ref="C19:F19"/>
    <mergeCell ref="C22:F22"/>
    <mergeCell ref="C23:F23"/>
    <mergeCell ref="C24:F24"/>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3730-A143-426F-8AE2-23F9CC74DACD}">
  <sheetPr>
    <tabColor theme="9" tint="0.39997558519241921"/>
  </sheetPr>
  <dimension ref="A1:L286"/>
  <sheetViews>
    <sheetView showGridLines="0" zoomScale="85" zoomScaleNormal="85" workbookViewId="0">
      <selection activeCell="B4" sqref="B4:K4"/>
    </sheetView>
  </sheetViews>
  <sheetFormatPr defaultColWidth="0" defaultRowHeight="16.5" zeroHeight="1" x14ac:dyDescent="0.3"/>
  <cols>
    <col min="1" max="1" width="5" customWidth="1"/>
    <col min="2" max="2" width="3.25" customWidth="1"/>
    <col min="3" max="3" width="4.875" style="133" customWidth="1"/>
    <col min="4" max="4" width="19.625" style="133" customWidth="1"/>
    <col min="5" max="5" width="23.375" customWidth="1"/>
    <col min="6" max="6" width="13.75" customWidth="1"/>
    <col min="7" max="7" width="22.625" style="1" bestFit="1" customWidth="1"/>
    <col min="8" max="10" width="14.5" customWidth="1"/>
    <col min="11" max="11" width="75.5" customWidth="1"/>
    <col min="12" max="12" width="5" customWidth="1"/>
    <col min="13" max="16384" width="9" hidden="1"/>
  </cols>
  <sheetData>
    <row r="1" spans="2:11" ht="17.25" thickBot="1" x14ac:dyDescent="0.35"/>
    <row r="2" spans="2:11" ht="27" customHeight="1" thickTop="1" thickBot="1" x14ac:dyDescent="0.35">
      <c r="B2" s="603" t="s">
        <v>1103</v>
      </c>
      <c r="C2" s="603"/>
      <c r="D2" s="603"/>
      <c r="E2" s="603"/>
      <c r="F2" s="603"/>
      <c r="G2" s="603"/>
      <c r="H2" s="603"/>
      <c r="I2" s="603"/>
      <c r="J2" s="603"/>
      <c r="K2" s="603"/>
    </row>
    <row r="3" spans="2:11" ht="18" thickTop="1" x14ac:dyDescent="0.3">
      <c r="B3" s="90"/>
      <c r="C3" s="90"/>
      <c r="D3" s="90"/>
      <c r="E3" s="90"/>
      <c r="F3" s="90"/>
      <c r="G3" s="90"/>
      <c r="H3" s="90"/>
      <c r="I3" s="90"/>
      <c r="J3" s="90"/>
      <c r="K3" s="90"/>
    </row>
    <row r="4" spans="2:11" ht="17.25" customHeight="1" x14ac:dyDescent="0.3">
      <c r="B4" s="604" t="s">
        <v>1224</v>
      </c>
      <c r="C4" s="604"/>
      <c r="D4" s="604"/>
      <c r="E4" s="604"/>
      <c r="F4" s="604"/>
      <c r="G4" s="604"/>
      <c r="H4" s="604"/>
      <c r="I4" s="604"/>
      <c r="J4" s="604"/>
      <c r="K4" s="604"/>
    </row>
    <row r="5" spans="2:11" ht="17.25" customHeight="1" x14ac:dyDescent="0.3">
      <c r="B5" s="605" t="s">
        <v>1088</v>
      </c>
      <c r="C5" s="605"/>
      <c r="D5" s="605"/>
      <c r="G5"/>
    </row>
    <row r="6" spans="2:11" s="34" customFormat="1" x14ac:dyDescent="0.3">
      <c r="B6" s="93" t="s">
        <v>1088</v>
      </c>
      <c r="C6" s="93"/>
      <c r="D6" s="93"/>
      <c r="E6" s="93"/>
      <c r="F6" s="93"/>
      <c r="G6" s="93"/>
      <c r="H6" s="93"/>
      <c r="I6" s="93"/>
      <c r="J6" s="93"/>
      <c r="K6" s="93"/>
    </row>
    <row r="7" spans="2:11" ht="17.25" x14ac:dyDescent="0.3">
      <c r="B7" s="91" t="s">
        <v>1088</v>
      </c>
      <c r="C7" s="28"/>
      <c r="D7" s="28"/>
      <c r="E7" s="29"/>
      <c r="F7" s="29"/>
      <c r="G7" s="30"/>
      <c r="H7" s="29"/>
      <c r="I7" s="29"/>
      <c r="J7" s="29"/>
      <c r="K7" s="29"/>
    </row>
    <row r="8" spans="2:11" x14ac:dyDescent="0.3">
      <c r="B8" s="92" t="s">
        <v>1088</v>
      </c>
      <c r="C8" s="134" t="s">
        <v>254</v>
      </c>
      <c r="D8" s="134" t="s">
        <v>642</v>
      </c>
      <c r="E8" s="34"/>
      <c r="F8" s="34"/>
      <c r="G8" s="37"/>
      <c r="H8" s="34"/>
      <c r="I8" s="34"/>
      <c r="J8" s="34"/>
      <c r="K8" s="34"/>
    </row>
    <row r="9" spans="2:11" x14ac:dyDescent="0.3">
      <c r="B9" s="92" t="s">
        <v>1088</v>
      </c>
      <c r="C9" s="546" t="s">
        <v>657</v>
      </c>
      <c r="D9" s="546"/>
      <c r="E9" s="569"/>
      <c r="F9" s="569"/>
      <c r="G9" s="35" t="s">
        <v>644</v>
      </c>
      <c r="H9" s="35">
        <v>2021</v>
      </c>
      <c r="I9" s="35">
        <v>2022</v>
      </c>
      <c r="J9" s="35">
        <v>2023</v>
      </c>
      <c r="K9" s="36" t="s">
        <v>656</v>
      </c>
    </row>
    <row r="10" spans="2:11" x14ac:dyDescent="0.3">
      <c r="B10" s="92" t="s">
        <v>1088</v>
      </c>
      <c r="C10" s="535" t="s">
        <v>649</v>
      </c>
      <c r="D10" s="535"/>
      <c r="E10" s="535"/>
      <c r="F10" s="536"/>
      <c r="G10" s="40" t="s">
        <v>654</v>
      </c>
      <c r="H10" s="41">
        <v>203292</v>
      </c>
      <c r="I10" s="41">
        <v>177228</v>
      </c>
      <c r="J10" s="41">
        <v>168356</v>
      </c>
      <c r="K10" s="42"/>
    </row>
    <row r="11" spans="2:11" x14ac:dyDescent="0.3">
      <c r="B11" s="92" t="s">
        <v>1088</v>
      </c>
      <c r="C11" s="535" t="s">
        <v>650</v>
      </c>
      <c r="D11" s="535"/>
      <c r="E11" s="535"/>
      <c r="F11" s="536"/>
      <c r="G11" s="40" t="s">
        <v>654</v>
      </c>
      <c r="H11" s="41">
        <v>114022</v>
      </c>
      <c r="I11" s="41">
        <v>61301</v>
      </c>
      <c r="J11" s="41">
        <v>44912</v>
      </c>
      <c r="K11" s="42"/>
    </row>
    <row r="12" spans="2:11" x14ac:dyDescent="0.3">
      <c r="B12" s="92" t="s">
        <v>1088</v>
      </c>
      <c r="C12" s="535" t="s">
        <v>651</v>
      </c>
      <c r="D12" s="535"/>
      <c r="E12" s="535"/>
      <c r="F12" s="536"/>
      <c r="G12" s="40" t="s">
        <v>654</v>
      </c>
      <c r="H12" s="41">
        <v>89270</v>
      </c>
      <c r="I12" s="41">
        <v>115927</v>
      </c>
      <c r="J12" s="41">
        <v>123444</v>
      </c>
      <c r="K12" s="42"/>
    </row>
    <row r="13" spans="2:11" x14ac:dyDescent="0.3">
      <c r="B13" s="92" t="s">
        <v>1088</v>
      </c>
      <c r="C13" s="535" t="s">
        <v>652</v>
      </c>
      <c r="D13" s="535"/>
      <c r="E13" s="535"/>
      <c r="F13" s="536"/>
      <c r="G13" s="40" t="s">
        <v>654</v>
      </c>
      <c r="H13" s="41">
        <v>80264</v>
      </c>
      <c r="I13" s="41">
        <v>78793</v>
      </c>
      <c r="J13" s="41">
        <v>84726</v>
      </c>
      <c r="K13" s="42"/>
    </row>
    <row r="14" spans="2:11" x14ac:dyDescent="0.3">
      <c r="B14" s="92" t="s">
        <v>1088</v>
      </c>
      <c r="C14" s="541" t="s">
        <v>653</v>
      </c>
      <c r="D14" s="541"/>
      <c r="E14" s="541"/>
      <c r="F14" s="539"/>
      <c r="G14" s="45" t="s">
        <v>981</v>
      </c>
      <c r="H14" s="46">
        <v>10434</v>
      </c>
      <c r="I14" s="46">
        <v>10131</v>
      </c>
      <c r="J14" s="46">
        <v>12925</v>
      </c>
      <c r="K14" s="47"/>
    </row>
    <row r="15" spans="2:11" x14ac:dyDescent="0.3">
      <c r="B15" s="92" t="s">
        <v>1088</v>
      </c>
      <c r="C15" s="135"/>
      <c r="D15" s="135"/>
      <c r="E15" s="34"/>
      <c r="F15" s="34"/>
      <c r="G15" s="37"/>
      <c r="H15" s="34"/>
      <c r="I15" s="34"/>
      <c r="J15" s="34"/>
      <c r="K15" s="34"/>
    </row>
    <row r="16" spans="2:11" s="84" customFormat="1" x14ac:dyDescent="0.3">
      <c r="B16" s="92" t="s">
        <v>1088</v>
      </c>
      <c r="C16" s="134" t="s">
        <v>255</v>
      </c>
      <c r="D16" s="84" t="s">
        <v>989</v>
      </c>
      <c r="G16" s="85"/>
    </row>
    <row r="17" spans="2:11" x14ac:dyDescent="0.3">
      <c r="B17" s="92" t="s">
        <v>1088</v>
      </c>
      <c r="C17" s="546" t="s">
        <v>657</v>
      </c>
      <c r="D17" s="546"/>
      <c r="E17" s="569"/>
      <c r="F17" s="569"/>
      <c r="G17" s="35" t="s">
        <v>644</v>
      </c>
      <c r="H17" s="56">
        <v>2021</v>
      </c>
      <c r="I17" s="56">
        <v>2022</v>
      </c>
      <c r="J17" s="56">
        <v>2023</v>
      </c>
      <c r="K17" s="36" t="s">
        <v>656</v>
      </c>
    </row>
    <row r="18" spans="2:11" x14ac:dyDescent="0.3">
      <c r="B18" s="92" t="s">
        <v>1088</v>
      </c>
      <c r="C18" s="537" t="s">
        <v>991</v>
      </c>
      <c r="D18" s="537"/>
      <c r="E18" s="537"/>
      <c r="F18" s="538"/>
      <c r="G18" s="115" t="s">
        <v>33</v>
      </c>
      <c r="H18" s="118" t="s">
        <v>182</v>
      </c>
      <c r="I18" s="118" t="s">
        <v>182</v>
      </c>
      <c r="J18" s="152">
        <v>100</v>
      </c>
      <c r="K18" s="49"/>
    </row>
    <row r="19" spans="2:11" x14ac:dyDescent="0.3">
      <c r="B19" s="92" t="s">
        <v>1088</v>
      </c>
      <c r="C19" s="541" t="s">
        <v>990</v>
      </c>
      <c r="D19" s="541"/>
      <c r="E19" s="541"/>
      <c r="F19" s="539"/>
      <c r="G19" s="45" t="s">
        <v>33</v>
      </c>
      <c r="H19" s="62" t="s">
        <v>182</v>
      </c>
      <c r="I19" s="62" t="s">
        <v>182</v>
      </c>
      <c r="J19" s="153">
        <v>100</v>
      </c>
      <c r="K19" s="51"/>
    </row>
    <row r="20" spans="2:11" x14ac:dyDescent="0.3">
      <c r="B20" s="92" t="s">
        <v>1088</v>
      </c>
      <c r="C20" s="135"/>
      <c r="D20" s="135"/>
      <c r="E20" s="34"/>
      <c r="F20" s="34"/>
      <c r="G20" s="37"/>
      <c r="H20" s="34"/>
      <c r="I20" s="34"/>
      <c r="J20" s="34"/>
      <c r="K20" s="34"/>
    </row>
    <row r="21" spans="2:11" s="84" customFormat="1" x14ac:dyDescent="0.3">
      <c r="B21" s="92" t="s">
        <v>1088</v>
      </c>
      <c r="C21" s="134" t="s">
        <v>256</v>
      </c>
      <c r="D21" s="84" t="s">
        <v>802</v>
      </c>
      <c r="G21" s="85"/>
    </row>
    <row r="22" spans="2:11" x14ac:dyDescent="0.3">
      <c r="B22" s="92" t="s">
        <v>1088</v>
      </c>
      <c r="C22" s="546" t="s">
        <v>657</v>
      </c>
      <c r="D22" s="546"/>
      <c r="E22" s="569"/>
      <c r="F22" s="569"/>
      <c r="G22" s="35" t="s">
        <v>644</v>
      </c>
      <c r="H22" s="56">
        <v>2021</v>
      </c>
      <c r="I22" s="56">
        <v>2022</v>
      </c>
      <c r="J22" s="56">
        <v>2023</v>
      </c>
      <c r="K22" s="36" t="s">
        <v>656</v>
      </c>
    </row>
    <row r="23" spans="2:11" x14ac:dyDescent="0.3">
      <c r="B23" s="92" t="s">
        <v>1088</v>
      </c>
      <c r="C23" s="535" t="s">
        <v>767</v>
      </c>
      <c r="D23" s="535"/>
      <c r="E23" s="535"/>
      <c r="F23" s="536"/>
      <c r="G23" s="40" t="s">
        <v>723</v>
      </c>
      <c r="H23" s="109" t="s">
        <v>182</v>
      </c>
      <c r="I23" s="109" t="s">
        <v>182</v>
      </c>
      <c r="J23" s="49">
        <v>0</v>
      </c>
      <c r="K23" s="42"/>
    </row>
    <row r="24" spans="2:11" x14ac:dyDescent="0.3">
      <c r="B24" s="92" t="s">
        <v>1088</v>
      </c>
      <c r="C24" s="629" t="s">
        <v>1196</v>
      </c>
      <c r="D24" s="629"/>
      <c r="E24" s="629"/>
      <c r="F24" s="626"/>
      <c r="G24" s="45" t="s">
        <v>654</v>
      </c>
      <c r="H24" s="62" t="s">
        <v>182</v>
      </c>
      <c r="I24" s="62" t="s">
        <v>182</v>
      </c>
      <c r="J24" s="51">
        <v>0</v>
      </c>
      <c r="K24" s="47"/>
    </row>
    <row r="25" spans="2:11" x14ac:dyDescent="0.3">
      <c r="B25" s="92" t="s">
        <v>1088</v>
      </c>
      <c r="C25" s="135"/>
      <c r="D25" s="135"/>
      <c r="E25" s="34"/>
      <c r="F25" s="34"/>
      <c r="G25" s="37"/>
      <c r="H25" s="34"/>
      <c r="I25" s="34"/>
      <c r="J25" s="34"/>
      <c r="K25" s="34"/>
    </row>
    <row r="26" spans="2:11" x14ac:dyDescent="0.3">
      <c r="B26" s="92" t="s">
        <v>1088</v>
      </c>
      <c r="C26" s="135"/>
      <c r="D26" s="135"/>
      <c r="E26" s="34"/>
      <c r="F26" s="34"/>
      <c r="G26" s="37"/>
      <c r="H26" s="34"/>
      <c r="I26" s="34"/>
      <c r="J26" s="34"/>
      <c r="K26" s="34"/>
    </row>
    <row r="27" spans="2:11" x14ac:dyDescent="0.3">
      <c r="B27" s="92" t="s">
        <v>1199</v>
      </c>
      <c r="C27" s="135"/>
      <c r="D27" s="135"/>
      <c r="E27" s="34"/>
      <c r="F27" s="34"/>
      <c r="G27" s="37"/>
      <c r="H27" s="34"/>
      <c r="I27" s="34"/>
      <c r="J27" s="34"/>
      <c r="K27" s="34"/>
    </row>
    <row r="28" spans="2:11" s="84" customFormat="1" x14ac:dyDescent="0.3">
      <c r="B28" s="87" t="s">
        <v>638</v>
      </c>
      <c r="C28" s="87"/>
      <c r="D28" s="136"/>
      <c r="E28" s="88"/>
      <c r="F28" s="88"/>
      <c r="G28" s="89"/>
      <c r="H28" s="88"/>
      <c r="I28" s="88"/>
      <c r="J28" s="88"/>
      <c r="K28" s="88"/>
    </row>
    <row r="29" spans="2:11" ht="17.25" x14ac:dyDescent="0.3">
      <c r="B29" s="92" t="s">
        <v>1199</v>
      </c>
      <c r="C29" s="28"/>
      <c r="D29" s="28"/>
      <c r="E29" s="29"/>
      <c r="F29" s="29"/>
      <c r="G29" s="30"/>
      <c r="H29" s="29"/>
      <c r="I29" s="29"/>
      <c r="J29" s="29"/>
      <c r="K29" s="29"/>
    </row>
    <row r="30" spans="2:11" s="84" customFormat="1" x14ac:dyDescent="0.3">
      <c r="B30" s="92" t="s">
        <v>1199</v>
      </c>
      <c r="C30" s="84" t="s">
        <v>277</v>
      </c>
      <c r="D30" s="84" t="s">
        <v>1104</v>
      </c>
      <c r="G30" s="85"/>
    </row>
    <row r="31" spans="2:11" x14ac:dyDescent="0.3">
      <c r="B31" s="92" t="s">
        <v>1199</v>
      </c>
      <c r="C31" s="546" t="s">
        <v>657</v>
      </c>
      <c r="D31" s="546"/>
      <c r="E31" s="569"/>
      <c r="F31" s="569"/>
      <c r="G31" s="35" t="s">
        <v>644</v>
      </c>
      <c r="H31" s="35">
        <v>2021</v>
      </c>
      <c r="I31" s="35">
        <v>2022</v>
      </c>
      <c r="J31" s="35">
        <v>2023</v>
      </c>
      <c r="K31" s="36" t="s">
        <v>656</v>
      </c>
    </row>
    <row r="32" spans="2:11" ht="34.9" customHeight="1" x14ac:dyDescent="0.3">
      <c r="B32" s="92" t="s">
        <v>1199</v>
      </c>
      <c r="C32" s="547" t="s">
        <v>773</v>
      </c>
      <c r="D32" s="547"/>
      <c r="E32" s="38" t="s">
        <v>666</v>
      </c>
      <c r="F32" s="39"/>
      <c r="G32" s="40" t="s">
        <v>245</v>
      </c>
      <c r="H32" s="129" t="s">
        <v>217</v>
      </c>
      <c r="I32" s="129" t="s">
        <v>217</v>
      </c>
      <c r="J32" s="65">
        <v>14640</v>
      </c>
      <c r="K32" s="322" t="s">
        <v>1106</v>
      </c>
    </row>
    <row r="33" spans="2:11" x14ac:dyDescent="0.3">
      <c r="B33" s="92" t="s">
        <v>1199</v>
      </c>
      <c r="C33" s="549"/>
      <c r="D33" s="549"/>
      <c r="E33" s="38" t="s">
        <v>770</v>
      </c>
      <c r="F33" s="39"/>
      <c r="G33" s="40" t="s">
        <v>43</v>
      </c>
      <c r="H33" s="129" t="s">
        <v>217</v>
      </c>
      <c r="I33" s="129" t="s">
        <v>217</v>
      </c>
      <c r="J33" s="65">
        <v>1947</v>
      </c>
      <c r="K33" s="42"/>
    </row>
    <row r="34" spans="2:11" x14ac:dyDescent="0.3">
      <c r="B34" s="92" t="s">
        <v>1199</v>
      </c>
      <c r="C34" s="567"/>
      <c r="D34" s="567"/>
      <c r="E34" s="38" t="s">
        <v>771</v>
      </c>
      <c r="F34" s="39"/>
      <c r="G34" s="40" t="s">
        <v>43</v>
      </c>
      <c r="H34" s="129" t="s">
        <v>217</v>
      </c>
      <c r="I34" s="129" t="s">
        <v>217</v>
      </c>
      <c r="J34" s="65">
        <v>12693</v>
      </c>
      <c r="K34" s="42"/>
    </row>
    <row r="35" spans="2:11" x14ac:dyDescent="0.3">
      <c r="B35" s="92" t="s">
        <v>1199</v>
      </c>
      <c r="C35" s="598" t="s">
        <v>993</v>
      </c>
      <c r="D35" s="541"/>
      <c r="E35" s="541"/>
      <c r="F35" s="539"/>
      <c r="G35" s="45" t="s">
        <v>994</v>
      </c>
      <c r="H35" s="191" t="s">
        <v>217</v>
      </c>
      <c r="I35" s="191" t="s">
        <v>217</v>
      </c>
      <c r="J35" s="74">
        <v>172.79229516323207</v>
      </c>
      <c r="K35" s="47"/>
    </row>
    <row r="36" spans="2:11" x14ac:dyDescent="0.3">
      <c r="B36" s="92" t="s">
        <v>1199</v>
      </c>
      <c r="C36" s="135"/>
      <c r="D36" s="135"/>
      <c r="E36" s="34"/>
      <c r="F36" s="34"/>
      <c r="G36" s="37"/>
      <c r="H36" s="34"/>
      <c r="I36" s="34"/>
      <c r="J36" s="34"/>
      <c r="K36" s="34"/>
    </row>
    <row r="37" spans="2:11" s="84" customFormat="1" x14ac:dyDescent="0.3">
      <c r="B37" s="92" t="s">
        <v>1199</v>
      </c>
      <c r="C37" s="134" t="s">
        <v>280</v>
      </c>
      <c r="D37" s="84" t="s">
        <v>1203</v>
      </c>
      <c r="G37" s="85"/>
    </row>
    <row r="38" spans="2:11" x14ac:dyDescent="0.3">
      <c r="B38" s="92" t="s">
        <v>1199</v>
      </c>
      <c r="C38" s="546" t="s">
        <v>657</v>
      </c>
      <c r="D38" s="546"/>
      <c r="E38" s="569"/>
      <c r="F38" s="569"/>
      <c r="G38" s="35" t="s">
        <v>644</v>
      </c>
      <c r="H38" s="35">
        <v>2021</v>
      </c>
      <c r="I38" s="35">
        <v>2022</v>
      </c>
      <c r="J38" s="35">
        <v>2023</v>
      </c>
      <c r="K38" s="36" t="s">
        <v>656</v>
      </c>
    </row>
    <row r="39" spans="2:11" ht="33" x14ac:dyDescent="0.3">
      <c r="B39" s="92" t="s">
        <v>1199</v>
      </c>
      <c r="C39" s="536" t="s">
        <v>776</v>
      </c>
      <c r="D39" s="562"/>
      <c r="E39" s="562"/>
      <c r="F39" s="562"/>
      <c r="G39" s="40" t="s">
        <v>358</v>
      </c>
      <c r="H39" s="425">
        <v>297.55863890000001</v>
      </c>
      <c r="I39" s="425">
        <v>285.20842476799993</v>
      </c>
      <c r="J39" s="17">
        <v>294.575297428</v>
      </c>
      <c r="K39" s="322" t="s">
        <v>1105</v>
      </c>
    </row>
    <row r="40" spans="2:11" x14ac:dyDescent="0.3">
      <c r="B40" s="92" t="s">
        <v>1199</v>
      </c>
      <c r="C40" s="538" t="s">
        <v>778</v>
      </c>
      <c r="D40" s="571"/>
      <c r="E40" s="562" t="s">
        <v>666</v>
      </c>
      <c r="F40" s="562"/>
      <c r="G40" s="40" t="s">
        <v>49</v>
      </c>
      <c r="H40" s="425">
        <v>297.55863890000001</v>
      </c>
      <c r="I40" s="425">
        <v>285.20842476799993</v>
      </c>
      <c r="J40" s="17">
        <v>294.575297428</v>
      </c>
      <c r="K40" s="2"/>
    </row>
    <row r="41" spans="2:11" x14ac:dyDescent="0.3">
      <c r="B41" s="92" t="s">
        <v>1199</v>
      </c>
      <c r="C41" s="538"/>
      <c r="D41" s="571"/>
      <c r="E41" s="571" t="s">
        <v>779</v>
      </c>
      <c r="F41" s="49" t="s">
        <v>666</v>
      </c>
      <c r="G41" s="40" t="s">
        <v>49</v>
      </c>
      <c r="H41" s="426">
        <v>24.411122899999999</v>
      </c>
      <c r="I41" s="426">
        <v>27.669749599999992</v>
      </c>
      <c r="J41" s="17">
        <v>27.8900653</v>
      </c>
      <c r="K41" s="2"/>
    </row>
    <row r="42" spans="2:11" x14ac:dyDescent="0.3">
      <c r="B42" s="92" t="s">
        <v>1199</v>
      </c>
      <c r="C42" s="538"/>
      <c r="D42" s="571"/>
      <c r="E42" s="571"/>
      <c r="F42" s="49" t="s">
        <v>51</v>
      </c>
      <c r="G42" s="40" t="s">
        <v>49</v>
      </c>
      <c r="H42" s="427">
        <v>0</v>
      </c>
      <c r="I42" s="427">
        <v>0</v>
      </c>
      <c r="J42" s="130">
        <v>0</v>
      </c>
      <c r="K42" s="2"/>
    </row>
    <row r="43" spans="2:11" x14ac:dyDescent="0.3">
      <c r="B43" s="92" t="s">
        <v>1199</v>
      </c>
      <c r="C43" s="538"/>
      <c r="D43" s="571"/>
      <c r="E43" s="571"/>
      <c r="F43" s="49" t="s">
        <v>52</v>
      </c>
      <c r="G43" s="40" t="s">
        <v>49</v>
      </c>
      <c r="H43" s="427">
        <v>0</v>
      </c>
      <c r="I43" s="427">
        <v>0</v>
      </c>
      <c r="J43" s="427">
        <v>0</v>
      </c>
      <c r="K43" s="2"/>
    </row>
    <row r="44" spans="2:11" x14ac:dyDescent="0.3">
      <c r="B44" s="92" t="s">
        <v>1199</v>
      </c>
      <c r="C44" s="538"/>
      <c r="D44" s="571"/>
      <c r="E44" s="571"/>
      <c r="F44" s="49" t="s">
        <v>996</v>
      </c>
      <c r="G44" s="40" t="s">
        <v>49</v>
      </c>
      <c r="H44" s="426">
        <v>2.8939500000000003E-2</v>
      </c>
      <c r="I44" s="426">
        <v>2.9168400000000001E-2</v>
      </c>
      <c r="J44" s="17">
        <v>2.4950099999999999E-2</v>
      </c>
      <c r="K44" s="2"/>
    </row>
    <row r="45" spans="2:11" x14ac:dyDescent="0.3">
      <c r="B45" s="92" t="s">
        <v>1199</v>
      </c>
      <c r="C45" s="538"/>
      <c r="D45" s="571"/>
      <c r="E45" s="571"/>
      <c r="F45" s="49" t="s">
        <v>997</v>
      </c>
      <c r="G45" s="69" t="s">
        <v>49</v>
      </c>
      <c r="H45" s="426">
        <v>24.373742399999998</v>
      </c>
      <c r="I45" s="426">
        <v>27.632140199999991</v>
      </c>
      <c r="J45" s="17">
        <v>27.8504352</v>
      </c>
      <c r="K45" s="2"/>
    </row>
    <row r="46" spans="2:11" x14ac:dyDescent="0.3">
      <c r="B46" s="92" t="s">
        <v>1199</v>
      </c>
      <c r="C46" s="538"/>
      <c r="D46" s="571"/>
      <c r="E46" s="571"/>
      <c r="F46" s="49" t="s">
        <v>783</v>
      </c>
      <c r="G46" s="69" t="s">
        <v>49</v>
      </c>
      <c r="H46" s="428" t="s">
        <v>182</v>
      </c>
      <c r="I46" s="428" t="s">
        <v>182</v>
      </c>
      <c r="J46" s="427" t="s">
        <v>182</v>
      </c>
      <c r="K46" s="2"/>
    </row>
    <row r="47" spans="2:11" x14ac:dyDescent="0.3">
      <c r="B47" s="92" t="s">
        <v>1199</v>
      </c>
      <c r="C47" s="538"/>
      <c r="D47" s="571"/>
      <c r="E47" s="571"/>
      <c r="F47" s="49" t="s">
        <v>661</v>
      </c>
      <c r="G47" s="40" t="s">
        <v>49</v>
      </c>
      <c r="H47" s="428" t="s">
        <v>182</v>
      </c>
      <c r="I47" s="428" t="s">
        <v>182</v>
      </c>
      <c r="J47" s="427" t="s">
        <v>182</v>
      </c>
      <c r="K47" s="2"/>
    </row>
    <row r="48" spans="2:11" x14ac:dyDescent="0.3">
      <c r="B48" s="92" t="s">
        <v>1199</v>
      </c>
      <c r="C48" s="538"/>
      <c r="D48" s="571"/>
      <c r="E48" s="571" t="s">
        <v>780</v>
      </c>
      <c r="F48" s="49" t="s">
        <v>666</v>
      </c>
      <c r="G48" s="40" t="s">
        <v>49</v>
      </c>
      <c r="H48" s="425">
        <v>273.147516</v>
      </c>
      <c r="I48" s="425">
        <v>257.53867516799994</v>
      </c>
      <c r="J48" s="17">
        <v>266.685232128</v>
      </c>
      <c r="K48" s="2"/>
    </row>
    <row r="49" spans="2:11" x14ac:dyDescent="0.3">
      <c r="B49" s="92" t="s">
        <v>1199</v>
      </c>
      <c r="C49" s="538"/>
      <c r="D49" s="571"/>
      <c r="E49" s="571"/>
      <c r="F49" s="49" t="s">
        <v>784</v>
      </c>
      <c r="G49" s="40" t="s">
        <v>49</v>
      </c>
      <c r="H49" s="425">
        <v>273.147516</v>
      </c>
      <c r="I49" s="425">
        <v>257.53867516799994</v>
      </c>
      <c r="J49" s="17">
        <v>266.685232128</v>
      </c>
      <c r="K49" s="2"/>
    </row>
    <row r="50" spans="2:11" x14ac:dyDescent="0.3">
      <c r="B50" s="92" t="s">
        <v>1199</v>
      </c>
      <c r="C50" s="538"/>
      <c r="D50" s="571"/>
      <c r="E50" s="571"/>
      <c r="F50" s="49" t="s">
        <v>785</v>
      </c>
      <c r="G50" s="40" t="s">
        <v>49</v>
      </c>
      <c r="H50" s="427">
        <v>0</v>
      </c>
      <c r="I50" s="427">
        <v>0</v>
      </c>
      <c r="J50" s="130">
        <v>0</v>
      </c>
      <c r="K50" s="2"/>
    </row>
    <row r="51" spans="2:11" x14ac:dyDescent="0.3">
      <c r="B51" s="92" t="s">
        <v>1199</v>
      </c>
      <c r="C51" s="538"/>
      <c r="D51" s="571"/>
      <c r="E51" s="571"/>
      <c r="F51" s="49" t="s">
        <v>661</v>
      </c>
      <c r="G51" s="40" t="s">
        <v>49</v>
      </c>
      <c r="H51" s="427">
        <v>0</v>
      </c>
      <c r="I51" s="427">
        <v>0</v>
      </c>
      <c r="J51" s="427">
        <v>0</v>
      </c>
      <c r="K51" s="2"/>
    </row>
    <row r="52" spans="2:11" x14ac:dyDescent="0.3">
      <c r="B52" s="92" t="s">
        <v>1199</v>
      </c>
      <c r="C52" s="536" t="s">
        <v>998</v>
      </c>
      <c r="D52" s="562"/>
      <c r="E52" s="562"/>
      <c r="F52" s="562"/>
      <c r="G52" s="40" t="s">
        <v>49</v>
      </c>
      <c r="H52" s="130" t="s">
        <v>182</v>
      </c>
      <c r="I52" s="130" t="s">
        <v>182</v>
      </c>
      <c r="J52" s="130" t="s">
        <v>182</v>
      </c>
      <c r="K52" s="2"/>
    </row>
    <row r="53" spans="2:11" x14ac:dyDescent="0.3">
      <c r="B53" s="92" t="s">
        <v>1199</v>
      </c>
      <c r="C53" s="626" t="s">
        <v>1204</v>
      </c>
      <c r="D53" s="627"/>
      <c r="E53" s="627"/>
      <c r="F53" s="627"/>
      <c r="G53" s="45" t="s">
        <v>999</v>
      </c>
      <c r="H53" s="122">
        <v>3.7072490643376859</v>
      </c>
      <c r="I53" s="122">
        <v>3.6197178019367193</v>
      </c>
      <c r="J53" s="122">
        <v>3.4767992992469843</v>
      </c>
      <c r="K53" s="3"/>
    </row>
    <row r="54" spans="2:11" x14ac:dyDescent="0.3">
      <c r="B54" s="92" t="s">
        <v>1199</v>
      </c>
      <c r="C54" s="135"/>
      <c r="D54" s="135"/>
      <c r="E54" s="34"/>
      <c r="F54" s="34"/>
      <c r="G54" s="37"/>
      <c r="H54" s="34"/>
      <c r="I54" s="34"/>
      <c r="J54" s="34"/>
      <c r="K54" s="34"/>
    </row>
    <row r="55" spans="2:11" s="84" customFormat="1" x14ac:dyDescent="0.3">
      <c r="B55" s="92" t="s">
        <v>1199</v>
      </c>
      <c r="C55" s="134" t="s">
        <v>282</v>
      </c>
      <c r="D55" s="84" t="s">
        <v>1001</v>
      </c>
      <c r="G55" s="85"/>
    </row>
    <row r="56" spans="2:11" x14ac:dyDescent="0.3">
      <c r="B56" s="92" t="s">
        <v>1199</v>
      </c>
      <c r="C56" s="546" t="s">
        <v>657</v>
      </c>
      <c r="D56" s="546"/>
      <c r="E56" s="569"/>
      <c r="F56" s="569"/>
      <c r="G56" s="35" t="s">
        <v>644</v>
      </c>
      <c r="H56" s="35">
        <v>2021</v>
      </c>
      <c r="I56" s="35">
        <v>2022</v>
      </c>
      <c r="J56" s="35">
        <v>2023</v>
      </c>
      <c r="K56" s="36" t="s">
        <v>656</v>
      </c>
    </row>
    <row r="57" spans="2:11" x14ac:dyDescent="0.3">
      <c r="B57" s="92" t="s">
        <v>1199</v>
      </c>
      <c r="C57" s="547" t="s">
        <v>788</v>
      </c>
      <c r="D57" s="542"/>
      <c r="E57" s="535" t="s">
        <v>666</v>
      </c>
      <c r="F57" s="536"/>
      <c r="G57" s="40" t="s">
        <v>69</v>
      </c>
      <c r="H57" s="17">
        <v>117433</v>
      </c>
      <c r="I57" s="17">
        <v>100080</v>
      </c>
      <c r="J57" s="17">
        <v>113269</v>
      </c>
      <c r="K57" s="2" t="s">
        <v>1091</v>
      </c>
    </row>
    <row r="58" spans="2:11" x14ac:dyDescent="0.3">
      <c r="B58" s="92" t="s">
        <v>1199</v>
      </c>
      <c r="C58" s="557"/>
      <c r="D58" s="557"/>
      <c r="E58" s="535" t="s">
        <v>789</v>
      </c>
      <c r="F58" s="536"/>
      <c r="G58" s="40" t="s">
        <v>69</v>
      </c>
      <c r="H58" s="17">
        <v>11138</v>
      </c>
      <c r="I58" s="17">
        <v>11366</v>
      </c>
      <c r="J58" s="17">
        <v>16269</v>
      </c>
    </row>
    <row r="59" spans="2:11" x14ac:dyDescent="0.3">
      <c r="B59" s="92" t="s">
        <v>1199</v>
      </c>
      <c r="C59" s="557"/>
      <c r="D59" s="557"/>
      <c r="E59" s="535" t="s">
        <v>790</v>
      </c>
      <c r="F59" s="536"/>
      <c r="G59" s="40" t="s">
        <v>69</v>
      </c>
      <c r="H59" s="17">
        <v>0</v>
      </c>
      <c r="I59" s="17">
        <v>0</v>
      </c>
      <c r="J59" s="17">
        <v>0</v>
      </c>
      <c r="K59" s="2"/>
    </row>
    <row r="60" spans="2:11" x14ac:dyDescent="0.3">
      <c r="B60" s="92" t="s">
        <v>1199</v>
      </c>
      <c r="C60" s="557"/>
      <c r="D60" s="557"/>
      <c r="E60" s="535" t="s">
        <v>791</v>
      </c>
      <c r="F60" s="536"/>
      <c r="G60" s="40" t="s">
        <v>69</v>
      </c>
      <c r="H60" s="17">
        <v>106295</v>
      </c>
      <c r="I60" s="17">
        <v>88714</v>
      </c>
      <c r="J60" s="17">
        <v>97000</v>
      </c>
      <c r="K60" s="2"/>
    </row>
    <row r="61" spans="2:11" x14ac:dyDescent="0.3">
      <c r="B61" s="92" t="s">
        <v>1199</v>
      </c>
      <c r="C61" s="563"/>
      <c r="D61" s="563"/>
      <c r="E61" s="535" t="s">
        <v>662</v>
      </c>
      <c r="F61" s="536"/>
      <c r="G61" s="40" t="s">
        <v>69</v>
      </c>
      <c r="H61" s="17">
        <v>0</v>
      </c>
      <c r="I61" s="17">
        <v>0</v>
      </c>
      <c r="J61" s="17">
        <v>0</v>
      </c>
      <c r="K61" s="2"/>
    </row>
    <row r="62" spans="2:11" x14ac:dyDescent="0.3">
      <c r="B62" s="92" t="s">
        <v>1199</v>
      </c>
      <c r="C62" s="535" t="s">
        <v>793</v>
      </c>
      <c r="D62" s="535"/>
      <c r="E62" s="535"/>
      <c r="F62" s="536"/>
      <c r="G62" s="40" t="s">
        <v>69</v>
      </c>
      <c r="H62" s="17">
        <v>99838</v>
      </c>
      <c r="I62" s="17">
        <v>81868</v>
      </c>
      <c r="J62" s="17">
        <v>90005.6</v>
      </c>
      <c r="K62" t="s">
        <v>1107</v>
      </c>
    </row>
    <row r="63" spans="2:11" x14ac:dyDescent="0.3">
      <c r="B63" s="92" t="s">
        <v>1199</v>
      </c>
      <c r="C63" s="629" t="s">
        <v>1205</v>
      </c>
      <c r="D63" s="629"/>
      <c r="E63" s="629"/>
      <c r="F63" s="626"/>
      <c r="G63" s="45" t="s">
        <v>1002</v>
      </c>
      <c r="H63" s="18">
        <v>1243.8702282467855</v>
      </c>
      <c r="I63" s="18">
        <v>1039.0263094437323</v>
      </c>
      <c r="J63" s="18">
        <v>1062.3138115808608</v>
      </c>
      <c r="K63" s="3"/>
    </row>
    <row r="64" spans="2:11" x14ac:dyDescent="0.3">
      <c r="B64" s="92" t="s">
        <v>1199</v>
      </c>
      <c r="C64" s="135"/>
      <c r="D64" s="135"/>
      <c r="E64" s="34"/>
      <c r="F64" s="34"/>
      <c r="G64" s="37"/>
      <c r="H64" s="34"/>
      <c r="I64" s="34"/>
      <c r="J64" s="34"/>
      <c r="K64" s="34"/>
    </row>
    <row r="65" spans="2:11" s="84" customFormat="1" x14ac:dyDescent="0.3">
      <c r="B65" s="92" t="s">
        <v>1199</v>
      </c>
      <c r="C65" s="134" t="s">
        <v>283</v>
      </c>
      <c r="D65" s="84" t="s">
        <v>1004</v>
      </c>
      <c r="G65" s="85"/>
    </row>
    <row r="66" spans="2:11" x14ac:dyDescent="0.3">
      <c r="B66" s="92" t="s">
        <v>1199</v>
      </c>
      <c r="C66" s="546" t="s">
        <v>657</v>
      </c>
      <c r="D66" s="546"/>
      <c r="E66" s="569"/>
      <c r="F66" s="569"/>
      <c r="G66" s="35" t="s">
        <v>644</v>
      </c>
      <c r="H66" s="35">
        <v>2021</v>
      </c>
      <c r="I66" s="35">
        <v>2022</v>
      </c>
      <c r="J66" s="35">
        <v>2023</v>
      </c>
      <c r="K66" s="36" t="s">
        <v>656</v>
      </c>
    </row>
    <row r="67" spans="2:11" x14ac:dyDescent="0.3">
      <c r="B67" s="92" t="s">
        <v>1199</v>
      </c>
      <c r="C67" s="597" t="s">
        <v>852</v>
      </c>
      <c r="D67" s="597"/>
      <c r="E67" s="597"/>
      <c r="F67" s="582"/>
      <c r="G67" s="40" t="s">
        <v>33</v>
      </c>
      <c r="H67" s="4" t="s">
        <v>182</v>
      </c>
      <c r="I67" s="4" t="s">
        <v>217</v>
      </c>
      <c r="J67" s="197">
        <v>67</v>
      </c>
      <c r="K67" s="2" t="s">
        <v>1108</v>
      </c>
    </row>
    <row r="68" spans="2:11" x14ac:dyDescent="0.3">
      <c r="B68" s="92" t="s">
        <v>1199</v>
      </c>
      <c r="C68" s="597" t="s">
        <v>811</v>
      </c>
      <c r="D68" s="597"/>
      <c r="E68" s="597"/>
      <c r="F68" s="582"/>
      <c r="G68" s="40" t="s">
        <v>33</v>
      </c>
      <c r="H68" s="24" t="s">
        <v>217</v>
      </c>
      <c r="I68" s="24" t="s">
        <v>217</v>
      </c>
      <c r="J68" s="198">
        <v>24</v>
      </c>
      <c r="K68" s="2"/>
    </row>
    <row r="69" spans="2:11" x14ac:dyDescent="0.3">
      <c r="B69" s="92" t="s">
        <v>1199</v>
      </c>
      <c r="C69" s="541" t="s">
        <v>812</v>
      </c>
      <c r="D69" s="541"/>
      <c r="E69" s="541"/>
      <c r="F69" s="539"/>
      <c r="G69" s="45" t="s">
        <v>33</v>
      </c>
      <c r="H69" s="25" t="s">
        <v>217</v>
      </c>
      <c r="I69" s="25" t="s">
        <v>217</v>
      </c>
      <c r="J69" s="7">
        <v>25</v>
      </c>
      <c r="K69" s="3"/>
    </row>
    <row r="70" spans="2:11" x14ac:dyDescent="0.3">
      <c r="B70" s="92" t="s">
        <v>1199</v>
      </c>
      <c r="C70" s="134"/>
      <c r="D70" s="134"/>
      <c r="E70" s="84"/>
      <c r="F70" s="84"/>
      <c r="G70" s="37"/>
      <c r="H70" s="73"/>
      <c r="I70" s="73"/>
      <c r="J70" s="34"/>
      <c r="K70" s="34"/>
    </row>
    <row r="71" spans="2:11" s="84" customFormat="1" x14ac:dyDescent="0.3">
      <c r="B71" s="92" t="s">
        <v>1199</v>
      </c>
      <c r="C71" s="134" t="s">
        <v>285</v>
      </c>
      <c r="D71" s="84" t="s">
        <v>1005</v>
      </c>
      <c r="G71" s="85"/>
    </row>
    <row r="72" spans="2:11" x14ac:dyDescent="0.3">
      <c r="B72" s="92" t="s">
        <v>1199</v>
      </c>
      <c r="C72" s="546" t="s">
        <v>657</v>
      </c>
      <c r="D72" s="546"/>
      <c r="E72" s="569"/>
      <c r="F72" s="569"/>
      <c r="G72" s="35" t="s">
        <v>644</v>
      </c>
      <c r="H72" s="35">
        <v>2021</v>
      </c>
      <c r="I72" s="35">
        <v>2022</v>
      </c>
      <c r="J72" s="35">
        <v>2023</v>
      </c>
      <c r="K72" s="36" t="s">
        <v>656</v>
      </c>
    </row>
    <row r="73" spans="2:11" x14ac:dyDescent="0.3">
      <c r="B73" s="92" t="s">
        <v>1199</v>
      </c>
      <c r="C73" s="535" t="s">
        <v>814</v>
      </c>
      <c r="D73" s="535"/>
      <c r="E73" s="535"/>
      <c r="F73" s="536"/>
      <c r="G73" s="40" t="s">
        <v>69</v>
      </c>
      <c r="H73" s="8">
        <v>17595</v>
      </c>
      <c r="I73" s="8">
        <v>18212</v>
      </c>
      <c r="J73" s="8">
        <v>23263.4</v>
      </c>
      <c r="K73" s="2" t="s">
        <v>1091</v>
      </c>
    </row>
    <row r="74" spans="2:11" x14ac:dyDescent="0.3">
      <c r="B74" s="92" t="s">
        <v>1199</v>
      </c>
      <c r="C74" s="598" t="s">
        <v>1006</v>
      </c>
      <c r="D74" s="541"/>
      <c r="E74" s="541"/>
      <c r="F74" s="539"/>
      <c r="G74" s="45" t="s">
        <v>792</v>
      </c>
      <c r="H74" s="9">
        <v>219.21409349147814</v>
      </c>
      <c r="I74" s="9">
        <v>231.13728376886272</v>
      </c>
      <c r="J74" s="9">
        <v>274.57215022543255</v>
      </c>
      <c r="K74" s="3"/>
    </row>
    <row r="75" spans="2:11" x14ac:dyDescent="0.3">
      <c r="B75" s="92" t="s">
        <v>1199</v>
      </c>
      <c r="C75" s="135"/>
      <c r="D75" s="135"/>
      <c r="E75" s="34"/>
      <c r="F75" s="34"/>
      <c r="G75" s="37"/>
      <c r="H75" s="34"/>
      <c r="I75" s="34"/>
      <c r="J75" s="34"/>
      <c r="K75" s="34"/>
    </row>
    <row r="76" spans="2:11" s="84" customFormat="1" x14ac:dyDescent="0.3">
      <c r="B76" s="92" t="s">
        <v>1199</v>
      </c>
      <c r="C76" s="134" t="s">
        <v>287</v>
      </c>
      <c r="D76" s="84" t="s">
        <v>692</v>
      </c>
      <c r="G76" s="85"/>
    </row>
    <row r="77" spans="2:11" x14ac:dyDescent="0.3">
      <c r="B77" s="92" t="s">
        <v>1199</v>
      </c>
      <c r="C77" s="546" t="s">
        <v>657</v>
      </c>
      <c r="D77" s="546"/>
      <c r="E77" s="569"/>
      <c r="F77" s="569"/>
      <c r="G77" s="35" t="s">
        <v>644</v>
      </c>
      <c r="H77" s="35">
        <v>2021</v>
      </c>
      <c r="I77" s="35">
        <v>2022</v>
      </c>
      <c r="J77" s="35">
        <v>2023</v>
      </c>
      <c r="K77" s="36" t="s">
        <v>656</v>
      </c>
    </row>
    <row r="78" spans="2:11" x14ac:dyDescent="0.3">
      <c r="B78" s="92" t="s">
        <v>1199</v>
      </c>
      <c r="C78" s="535" t="s">
        <v>80</v>
      </c>
      <c r="D78" s="535"/>
      <c r="E78" s="535"/>
      <c r="F78" s="536"/>
      <c r="G78" s="40" t="s">
        <v>81</v>
      </c>
      <c r="H78" s="286">
        <v>7.2999999999999995E-2</v>
      </c>
      <c r="I78" s="286">
        <v>0.29743999999999998</v>
      </c>
      <c r="J78" s="443">
        <v>0</v>
      </c>
      <c r="K78" s="2"/>
    </row>
    <row r="79" spans="2:11" x14ac:dyDescent="0.3">
      <c r="B79" s="92" t="s">
        <v>1199</v>
      </c>
      <c r="C79" s="535" t="s">
        <v>82</v>
      </c>
      <c r="D79" s="535"/>
      <c r="E79" s="535"/>
      <c r="F79" s="536"/>
      <c r="G79" s="40" t="s">
        <v>81</v>
      </c>
      <c r="H79" s="19" t="s">
        <v>1007</v>
      </c>
      <c r="I79" s="19" t="s">
        <v>1007</v>
      </c>
      <c r="J79" s="19" t="s">
        <v>1007</v>
      </c>
      <c r="K79" s="2"/>
    </row>
    <row r="80" spans="2:11" x14ac:dyDescent="0.3">
      <c r="B80" s="92" t="s">
        <v>1199</v>
      </c>
      <c r="C80" s="535" t="s">
        <v>83</v>
      </c>
      <c r="D80" s="535"/>
      <c r="E80" s="535"/>
      <c r="F80" s="536"/>
      <c r="G80" s="40" t="s">
        <v>81</v>
      </c>
      <c r="H80" s="284">
        <v>8.8999999999999996E-2</v>
      </c>
      <c r="I80" s="284">
        <v>2.2960000000000001E-2</v>
      </c>
      <c r="J80" s="284">
        <v>2.843E-2</v>
      </c>
      <c r="K80" s="2"/>
    </row>
    <row r="81" spans="2:11" x14ac:dyDescent="0.3">
      <c r="B81" s="92" t="s">
        <v>1199</v>
      </c>
      <c r="C81" s="535" t="s">
        <v>84</v>
      </c>
      <c r="D81" s="535"/>
      <c r="E81" s="535"/>
      <c r="F81" s="536"/>
      <c r="G81" s="40" t="s">
        <v>81</v>
      </c>
      <c r="H81" s="284">
        <v>0.10199999999999999</v>
      </c>
      <c r="I81" s="284">
        <v>0.20136999999999999</v>
      </c>
      <c r="J81" s="285">
        <v>0.20744000000000001</v>
      </c>
      <c r="K81" s="2"/>
    </row>
    <row r="82" spans="2:11" x14ac:dyDescent="0.3">
      <c r="B82" s="92" t="s">
        <v>1199</v>
      </c>
      <c r="C82" s="541" t="s">
        <v>85</v>
      </c>
      <c r="D82" s="541"/>
      <c r="E82" s="541"/>
      <c r="F82" s="539"/>
      <c r="G82" s="45" t="s">
        <v>81</v>
      </c>
      <c r="H82" s="12">
        <v>4.8840000000000003</v>
      </c>
      <c r="I82" s="12">
        <v>2.7949999999999999</v>
      </c>
      <c r="J82" s="12">
        <v>1.9392399999999999</v>
      </c>
      <c r="K82" s="3"/>
    </row>
    <row r="83" spans="2:11" x14ac:dyDescent="0.3">
      <c r="B83" s="92" t="s">
        <v>1199</v>
      </c>
      <c r="C83" s="135"/>
      <c r="D83" s="135"/>
      <c r="E83" s="34"/>
      <c r="F83" s="34"/>
      <c r="G83" s="37"/>
      <c r="H83" s="34"/>
      <c r="I83" s="34"/>
      <c r="J83" s="34"/>
      <c r="K83" s="34"/>
    </row>
    <row r="84" spans="2:11" s="84" customFormat="1" x14ac:dyDescent="0.3">
      <c r="B84" s="92" t="s">
        <v>1199</v>
      </c>
      <c r="C84" s="134" t="s">
        <v>288</v>
      </c>
      <c r="D84" s="84" t="s">
        <v>693</v>
      </c>
      <c r="G84" s="85"/>
    </row>
    <row r="85" spans="2:11" x14ac:dyDescent="0.3">
      <c r="B85" s="92" t="s">
        <v>1199</v>
      </c>
      <c r="C85" s="546" t="s">
        <v>657</v>
      </c>
      <c r="D85" s="546"/>
      <c r="E85" s="569"/>
      <c r="F85" s="569"/>
      <c r="G85" s="35" t="s">
        <v>644</v>
      </c>
      <c r="H85" s="35">
        <v>2021</v>
      </c>
      <c r="I85" s="35">
        <v>2022</v>
      </c>
      <c r="J85" s="35">
        <v>2023</v>
      </c>
      <c r="K85" s="36" t="s">
        <v>656</v>
      </c>
    </row>
    <row r="86" spans="2:11" x14ac:dyDescent="0.3">
      <c r="B86" s="92" t="s">
        <v>1199</v>
      </c>
      <c r="C86" s="535" t="s">
        <v>86</v>
      </c>
      <c r="D86" s="535"/>
      <c r="E86" s="535"/>
      <c r="F86" s="536"/>
      <c r="G86" s="40" t="s">
        <v>81</v>
      </c>
      <c r="H86" s="282">
        <v>0.10199999999999999</v>
      </c>
      <c r="I86" s="14" t="s">
        <v>182</v>
      </c>
      <c r="J86" s="14" t="s">
        <v>182</v>
      </c>
      <c r="K86" s="2" t="s">
        <v>817</v>
      </c>
    </row>
    <row r="87" spans="2:11" x14ac:dyDescent="0.3">
      <c r="B87" s="92" t="s">
        <v>1199</v>
      </c>
      <c r="C87" s="535" t="s">
        <v>87</v>
      </c>
      <c r="D87" s="535"/>
      <c r="E87" s="535"/>
      <c r="F87" s="536"/>
      <c r="G87" s="40" t="s">
        <v>81</v>
      </c>
      <c r="H87" s="282">
        <v>2.8000000000000001E-2</v>
      </c>
      <c r="I87" s="282">
        <v>1.3210000000000001E-2</v>
      </c>
      <c r="J87" s="282">
        <v>4.7E-2</v>
      </c>
      <c r="K87" s="2"/>
    </row>
    <row r="88" spans="2:11" x14ac:dyDescent="0.3">
      <c r="B88" s="92" t="s">
        <v>1199</v>
      </c>
      <c r="C88" s="535" t="s">
        <v>88</v>
      </c>
      <c r="D88" s="535"/>
      <c r="E88" s="535"/>
      <c r="F88" s="536"/>
      <c r="G88" s="40" t="s">
        <v>89</v>
      </c>
      <c r="H88" s="282">
        <v>0.16200000000000001</v>
      </c>
      <c r="I88" s="282">
        <v>0.115</v>
      </c>
      <c r="J88" s="282">
        <v>0.52200000000000002</v>
      </c>
      <c r="K88" s="2"/>
    </row>
    <row r="89" spans="2:11" x14ac:dyDescent="0.3">
      <c r="B89" s="92" t="s">
        <v>1199</v>
      </c>
      <c r="C89" s="535" t="s">
        <v>90</v>
      </c>
      <c r="D89" s="535"/>
      <c r="E89" s="535"/>
      <c r="F89" s="536"/>
      <c r="G89" s="40" t="s">
        <v>89</v>
      </c>
      <c r="H89" s="14" t="s">
        <v>217</v>
      </c>
      <c r="I89" s="282">
        <v>3.9399999999999998E-2</v>
      </c>
      <c r="J89" s="282">
        <v>0.21</v>
      </c>
      <c r="K89" s="42" t="s">
        <v>1109</v>
      </c>
    </row>
    <row r="90" spans="2:11" x14ac:dyDescent="0.3">
      <c r="B90" s="92" t="s">
        <v>1199</v>
      </c>
      <c r="C90" s="535" t="s">
        <v>91</v>
      </c>
      <c r="D90" s="535"/>
      <c r="E90" s="535"/>
      <c r="F90" s="536"/>
      <c r="G90" s="40" t="s">
        <v>89</v>
      </c>
      <c r="H90" s="282">
        <v>2.1000000000000001E-2</v>
      </c>
      <c r="I90" s="282">
        <v>2.6100000000000002E-2</v>
      </c>
      <c r="J90" s="282">
        <v>0.23800000000000002</v>
      </c>
      <c r="K90" s="2"/>
    </row>
    <row r="91" spans="2:11" x14ac:dyDescent="0.3">
      <c r="B91" s="92" t="s">
        <v>1199</v>
      </c>
      <c r="C91" s="541" t="s">
        <v>92</v>
      </c>
      <c r="D91" s="541"/>
      <c r="E91" s="541"/>
      <c r="F91" s="539"/>
      <c r="G91" s="45" t="s">
        <v>89</v>
      </c>
      <c r="H91" s="283">
        <v>1E-3</v>
      </c>
      <c r="I91" s="283">
        <v>7.3999999999999999E-4</v>
      </c>
      <c r="J91" s="283">
        <v>6.0000000000000001E-3</v>
      </c>
      <c r="K91" s="3"/>
    </row>
    <row r="92" spans="2:11" x14ac:dyDescent="0.3">
      <c r="B92" s="92" t="s">
        <v>1199</v>
      </c>
      <c r="C92" s="135"/>
      <c r="D92" s="135"/>
      <c r="E92" s="34"/>
      <c r="F92" s="34"/>
      <c r="G92" s="37"/>
      <c r="H92" s="34"/>
      <c r="I92" s="34"/>
      <c r="J92" s="34"/>
      <c r="K92" s="34"/>
    </row>
    <row r="93" spans="2:11" s="84" customFormat="1" x14ac:dyDescent="0.3">
      <c r="B93" s="92" t="s">
        <v>1199</v>
      </c>
      <c r="C93" s="134" t="s">
        <v>289</v>
      </c>
      <c r="D93" s="84" t="s">
        <v>695</v>
      </c>
      <c r="G93" s="85"/>
    </row>
    <row r="94" spans="2:11" x14ac:dyDescent="0.3">
      <c r="B94" s="92" t="s">
        <v>1199</v>
      </c>
      <c r="C94" s="546" t="s">
        <v>657</v>
      </c>
      <c r="D94" s="546"/>
      <c r="E94" s="569"/>
      <c r="F94" s="569"/>
      <c r="G94" s="35" t="s">
        <v>644</v>
      </c>
      <c r="H94" s="35">
        <v>2021</v>
      </c>
      <c r="I94" s="35">
        <v>2022</v>
      </c>
      <c r="J94" s="35">
        <v>2023</v>
      </c>
      <c r="K94" s="36" t="s">
        <v>656</v>
      </c>
    </row>
    <row r="95" spans="2:11" ht="17.45" customHeight="1" x14ac:dyDescent="0.3">
      <c r="B95" s="92" t="s">
        <v>1199</v>
      </c>
      <c r="C95" s="547" t="s">
        <v>1010</v>
      </c>
      <c r="D95" s="548"/>
      <c r="E95" s="559" t="s">
        <v>821</v>
      </c>
      <c r="F95" s="536"/>
      <c r="G95" s="40" t="s">
        <v>81</v>
      </c>
      <c r="H95" s="8">
        <v>1520.4799999999998</v>
      </c>
      <c r="I95" s="8">
        <v>1299.02</v>
      </c>
      <c r="J95" s="8">
        <v>1226.6499999999999</v>
      </c>
      <c r="K95" s="2" t="s">
        <v>1091</v>
      </c>
    </row>
    <row r="96" spans="2:11" x14ac:dyDescent="0.3">
      <c r="B96" s="92" t="s">
        <v>1199</v>
      </c>
      <c r="C96" s="549"/>
      <c r="D96" s="550"/>
      <c r="E96" s="559" t="s">
        <v>1011</v>
      </c>
      <c r="F96" s="536"/>
      <c r="G96" s="40" t="s">
        <v>81</v>
      </c>
      <c r="H96" s="8">
        <v>0</v>
      </c>
      <c r="I96" s="8">
        <v>0</v>
      </c>
      <c r="J96" s="8">
        <v>0</v>
      </c>
      <c r="K96" s="42"/>
    </row>
    <row r="97" spans="2:11" x14ac:dyDescent="0.3">
      <c r="B97" s="92" t="s">
        <v>1199</v>
      </c>
      <c r="C97" s="549"/>
      <c r="D97" s="550"/>
      <c r="E97" s="559" t="s">
        <v>1012</v>
      </c>
      <c r="F97" s="536"/>
      <c r="G97" s="40" t="s">
        <v>33</v>
      </c>
      <c r="H97" s="8">
        <v>0</v>
      </c>
      <c r="I97" s="8">
        <v>0</v>
      </c>
      <c r="J97" s="8">
        <v>0</v>
      </c>
      <c r="K97" s="42"/>
    </row>
    <row r="98" spans="2:11" x14ac:dyDescent="0.3">
      <c r="B98" s="92" t="s">
        <v>1199</v>
      </c>
      <c r="C98" s="549"/>
      <c r="D98" s="550"/>
      <c r="E98" s="592" t="s">
        <v>1013</v>
      </c>
      <c r="F98" s="39" t="s">
        <v>666</v>
      </c>
      <c r="G98" s="40" t="s">
        <v>81</v>
      </c>
      <c r="H98" s="8">
        <v>1520.35</v>
      </c>
      <c r="I98" s="8">
        <v>1297.02</v>
      </c>
      <c r="J98" s="8">
        <v>1226.83</v>
      </c>
      <c r="K98" s="66"/>
    </row>
    <row r="99" spans="2:11" x14ac:dyDescent="0.3">
      <c r="B99" s="92" t="s">
        <v>1199</v>
      </c>
      <c r="C99" s="549"/>
      <c r="D99" s="550"/>
      <c r="E99" s="593"/>
      <c r="F99" s="38" t="s">
        <v>825</v>
      </c>
      <c r="G99" s="40" t="s">
        <v>81</v>
      </c>
      <c r="H99" s="8">
        <v>161</v>
      </c>
      <c r="I99" s="8">
        <v>72</v>
      </c>
      <c r="J99" s="8">
        <v>75.569999999999993</v>
      </c>
      <c r="K99" s="42"/>
    </row>
    <row r="100" spans="2:11" x14ac:dyDescent="0.3">
      <c r="B100" s="92" t="s">
        <v>1199</v>
      </c>
      <c r="C100" s="549"/>
      <c r="D100" s="550"/>
      <c r="E100" s="593"/>
      <c r="F100" s="38" t="s">
        <v>826</v>
      </c>
      <c r="G100" s="40" t="s">
        <v>81</v>
      </c>
      <c r="H100" s="8">
        <v>61.35</v>
      </c>
      <c r="I100" s="8">
        <v>97.08</v>
      </c>
      <c r="J100" s="8">
        <v>97.47</v>
      </c>
      <c r="K100" s="42"/>
    </row>
    <row r="101" spans="2:11" x14ac:dyDescent="0.3">
      <c r="B101" s="92" t="s">
        <v>1199</v>
      </c>
      <c r="C101" s="567"/>
      <c r="D101" s="568"/>
      <c r="E101" s="594"/>
      <c r="F101" s="38" t="s">
        <v>1014</v>
      </c>
      <c r="G101" s="40" t="s">
        <v>81</v>
      </c>
      <c r="H101" s="8">
        <v>1298</v>
      </c>
      <c r="I101" s="8">
        <v>1127.98</v>
      </c>
      <c r="J101" s="8">
        <v>1048.6099999999999</v>
      </c>
      <c r="K101" s="42"/>
    </row>
    <row r="102" spans="2:11" x14ac:dyDescent="0.3">
      <c r="B102" s="92" t="s">
        <v>1199</v>
      </c>
      <c r="C102" s="542" t="s">
        <v>1015</v>
      </c>
      <c r="D102" s="555"/>
      <c r="E102" s="559" t="s">
        <v>830</v>
      </c>
      <c r="F102" s="536"/>
      <c r="G102" s="40" t="s">
        <v>81</v>
      </c>
      <c r="H102" s="17">
        <v>1515.4799999999998</v>
      </c>
      <c r="I102" s="17">
        <v>1294.02</v>
      </c>
      <c r="J102" s="17">
        <v>1221.6499999999999</v>
      </c>
      <c r="K102" s="42"/>
    </row>
    <row r="103" spans="2:11" x14ac:dyDescent="0.3">
      <c r="B103" s="92" t="s">
        <v>1199</v>
      </c>
      <c r="C103" s="557"/>
      <c r="D103" s="556"/>
      <c r="E103" s="559" t="s">
        <v>831</v>
      </c>
      <c r="F103" s="536"/>
      <c r="G103" s="40" t="s">
        <v>81</v>
      </c>
      <c r="H103" s="8">
        <v>0</v>
      </c>
      <c r="I103" s="8">
        <v>0</v>
      </c>
      <c r="J103" s="8">
        <v>0</v>
      </c>
      <c r="K103" s="42"/>
    </row>
    <row r="104" spans="2:11" x14ac:dyDescent="0.3">
      <c r="B104" s="92" t="s">
        <v>1199</v>
      </c>
      <c r="C104" s="557"/>
      <c r="D104" s="556"/>
      <c r="E104" s="559" t="s">
        <v>1016</v>
      </c>
      <c r="F104" s="536"/>
      <c r="G104" s="40" t="s">
        <v>33</v>
      </c>
      <c r="H104" s="8">
        <v>0</v>
      </c>
      <c r="I104" s="8">
        <v>0</v>
      </c>
      <c r="J104" s="8">
        <v>0</v>
      </c>
      <c r="K104" s="42"/>
    </row>
    <row r="105" spans="2:11" x14ac:dyDescent="0.3">
      <c r="B105" s="92" t="s">
        <v>1199</v>
      </c>
      <c r="C105" s="557"/>
      <c r="D105" s="556"/>
      <c r="E105" s="592" t="s">
        <v>1017</v>
      </c>
      <c r="F105" s="39" t="s">
        <v>666</v>
      </c>
      <c r="G105" s="40" t="s">
        <v>81</v>
      </c>
      <c r="H105" s="17">
        <v>1515.3</v>
      </c>
      <c r="I105" s="17">
        <v>1294.02</v>
      </c>
      <c r="J105" s="17">
        <v>1221.6499999999999</v>
      </c>
      <c r="K105" s="42"/>
    </row>
    <row r="106" spans="2:11" x14ac:dyDescent="0.3">
      <c r="B106" s="92" t="s">
        <v>1199</v>
      </c>
      <c r="C106" s="557"/>
      <c r="D106" s="556"/>
      <c r="E106" s="593"/>
      <c r="F106" s="38" t="s">
        <v>825</v>
      </c>
      <c r="G106" s="40" t="s">
        <v>81</v>
      </c>
      <c r="H106" s="17">
        <v>155.94999999999999</v>
      </c>
      <c r="I106" s="17">
        <v>68.960000000000008</v>
      </c>
      <c r="J106" s="17">
        <v>75.569999999999993</v>
      </c>
      <c r="K106" s="42"/>
    </row>
    <row r="107" spans="2:11" x14ac:dyDescent="0.3">
      <c r="B107" s="92" t="s">
        <v>1199</v>
      </c>
      <c r="C107" s="557"/>
      <c r="D107" s="556"/>
      <c r="E107" s="593"/>
      <c r="F107" s="38" t="s">
        <v>826</v>
      </c>
      <c r="G107" s="40" t="s">
        <v>81</v>
      </c>
      <c r="H107" s="17">
        <v>61.35</v>
      </c>
      <c r="I107" s="17">
        <v>97.08</v>
      </c>
      <c r="J107" s="17">
        <v>97.47</v>
      </c>
      <c r="K107" s="42"/>
    </row>
    <row r="108" spans="2:11" x14ac:dyDescent="0.3">
      <c r="B108" s="92" t="s">
        <v>1199</v>
      </c>
      <c r="C108" s="563"/>
      <c r="D108" s="564"/>
      <c r="E108" s="594"/>
      <c r="F108" s="38" t="s">
        <v>1014</v>
      </c>
      <c r="G108" s="40" t="s">
        <v>81</v>
      </c>
      <c r="H108" s="17">
        <v>1298</v>
      </c>
      <c r="I108" s="17">
        <v>1127.98</v>
      </c>
      <c r="J108" s="17">
        <v>1048.6099999999999</v>
      </c>
      <c r="K108" s="42"/>
    </row>
    <row r="109" spans="2:11" x14ac:dyDescent="0.3">
      <c r="B109" s="92" t="s">
        <v>1199</v>
      </c>
      <c r="C109" s="542" t="s">
        <v>1018</v>
      </c>
      <c r="D109" s="555"/>
      <c r="E109" s="559" t="s">
        <v>833</v>
      </c>
      <c r="F109" s="536"/>
      <c r="G109" s="40" t="s">
        <v>81</v>
      </c>
      <c r="H109" s="17">
        <v>5</v>
      </c>
      <c r="I109" s="17">
        <v>5</v>
      </c>
      <c r="J109" s="17">
        <v>5.13</v>
      </c>
      <c r="K109" s="42"/>
    </row>
    <row r="110" spans="2:11" x14ac:dyDescent="0.3">
      <c r="B110" s="92" t="s">
        <v>1199</v>
      </c>
      <c r="C110" s="557"/>
      <c r="D110" s="556"/>
      <c r="E110" s="559" t="s">
        <v>834</v>
      </c>
      <c r="F110" s="536"/>
      <c r="G110" s="40" t="s">
        <v>81</v>
      </c>
      <c r="H110" s="8">
        <v>0</v>
      </c>
      <c r="I110" s="8">
        <v>0</v>
      </c>
      <c r="J110" s="8">
        <v>0</v>
      </c>
      <c r="K110" s="42"/>
    </row>
    <row r="111" spans="2:11" x14ac:dyDescent="0.3">
      <c r="B111" s="92" t="s">
        <v>1199</v>
      </c>
      <c r="C111" s="557"/>
      <c r="D111" s="556"/>
      <c r="E111" s="559" t="s">
        <v>1019</v>
      </c>
      <c r="F111" s="536"/>
      <c r="G111" s="40" t="s">
        <v>33</v>
      </c>
      <c r="H111" s="8">
        <v>0</v>
      </c>
      <c r="I111" s="8">
        <v>0</v>
      </c>
      <c r="J111" s="8">
        <v>0</v>
      </c>
      <c r="K111" s="42"/>
    </row>
    <row r="112" spans="2:11" x14ac:dyDescent="0.3">
      <c r="B112" s="92" t="s">
        <v>1199</v>
      </c>
      <c r="C112" s="557"/>
      <c r="D112" s="556"/>
      <c r="E112" s="592" t="s">
        <v>1020</v>
      </c>
      <c r="F112" s="39" t="s">
        <v>666</v>
      </c>
      <c r="G112" s="40" t="s">
        <v>81</v>
      </c>
      <c r="H112" s="17">
        <v>5</v>
      </c>
      <c r="I112" s="17">
        <v>3</v>
      </c>
      <c r="J112" s="17">
        <v>5.18</v>
      </c>
      <c r="K112" s="42"/>
    </row>
    <row r="113" spans="2:11" x14ac:dyDescent="0.3">
      <c r="B113" s="92" t="s">
        <v>1199</v>
      </c>
      <c r="C113" s="557"/>
      <c r="D113" s="556"/>
      <c r="E113" s="593"/>
      <c r="F113" s="38" t="s">
        <v>825</v>
      </c>
      <c r="G113" s="40" t="s">
        <v>81</v>
      </c>
      <c r="H113" s="17">
        <v>5</v>
      </c>
      <c r="I113" s="17">
        <v>3</v>
      </c>
      <c r="J113" s="17">
        <v>5</v>
      </c>
      <c r="K113" s="42"/>
    </row>
    <row r="114" spans="2:11" x14ac:dyDescent="0.3">
      <c r="B114" s="92" t="s">
        <v>1199</v>
      </c>
      <c r="C114" s="557"/>
      <c r="D114" s="556"/>
      <c r="E114" s="593"/>
      <c r="F114" s="38" t="s">
        <v>826</v>
      </c>
      <c r="G114" s="40" t="s">
        <v>81</v>
      </c>
      <c r="H114" s="17">
        <v>0</v>
      </c>
      <c r="I114" s="17">
        <v>0</v>
      </c>
      <c r="J114" s="17">
        <v>0</v>
      </c>
      <c r="K114" s="42"/>
    </row>
    <row r="115" spans="2:11" x14ac:dyDescent="0.3">
      <c r="B115" s="92" t="s">
        <v>1199</v>
      </c>
      <c r="C115" s="543"/>
      <c r="D115" s="558"/>
      <c r="E115" s="595"/>
      <c r="F115" s="519" t="s">
        <v>662</v>
      </c>
      <c r="G115" s="45" t="s">
        <v>81</v>
      </c>
      <c r="H115" s="18">
        <v>0</v>
      </c>
      <c r="I115" s="18">
        <v>0</v>
      </c>
      <c r="J115" s="18">
        <v>0</v>
      </c>
      <c r="K115" s="47"/>
    </row>
    <row r="116" spans="2:11" x14ac:dyDescent="0.3">
      <c r="B116" s="92" t="s">
        <v>1199</v>
      </c>
      <c r="C116" s="135"/>
      <c r="D116" s="135"/>
      <c r="E116" s="34"/>
      <c r="F116" s="34"/>
      <c r="G116" s="37"/>
      <c r="H116" s="34"/>
      <c r="I116" s="34"/>
      <c r="J116" s="34"/>
      <c r="K116" s="34"/>
    </row>
    <row r="117" spans="2:11" s="84" customFormat="1" x14ac:dyDescent="0.3">
      <c r="B117" s="92" t="s">
        <v>1199</v>
      </c>
      <c r="C117" s="134" t="s">
        <v>290</v>
      </c>
      <c r="D117" s="134" t="s">
        <v>696</v>
      </c>
      <c r="G117" s="85"/>
    </row>
    <row r="118" spans="2:11" x14ac:dyDescent="0.3">
      <c r="B118" s="92" t="s">
        <v>1199</v>
      </c>
      <c r="C118" s="546" t="s">
        <v>657</v>
      </c>
      <c r="D118" s="546"/>
      <c r="E118" s="569"/>
      <c r="F118" s="569"/>
      <c r="G118" s="35" t="s">
        <v>644</v>
      </c>
      <c r="H118" s="35">
        <v>2021</v>
      </c>
      <c r="I118" s="35">
        <v>2022</v>
      </c>
      <c r="J118" s="35">
        <v>2023</v>
      </c>
      <c r="K118" s="36" t="s">
        <v>656</v>
      </c>
    </row>
    <row r="119" spans="2:11" x14ac:dyDescent="0.3">
      <c r="B119" s="92" t="s">
        <v>1199</v>
      </c>
      <c r="C119" s="541" t="s">
        <v>844</v>
      </c>
      <c r="D119" s="541"/>
      <c r="E119" s="541"/>
      <c r="F119" s="539"/>
      <c r="G119" s="45" t="s">
        <v>81</v>
      </c>
      <c r="H119" s="18">
        <v>178525.72</v>
      </c>
      <c r="I119" s="18">
        <v>177131.51</v>
      </c>
      <c r="J119" s="18">
        <v>171163</v>
      </c>
      <c r="K119" s="3"/>
    </row>
    <row r="120" spans="2:11" x14ac:dyDescent="0.3">
      <c r="B120" s="92" t="s">
        <v>1199</v>
      </c>
      <c r="C120" s="135"/>
      <c r="D120" s="135"/>
      <c r="E120" s="34"/>
      <c r="F120" s="34"/>
      <c r="G120" s="37"/>
      <c r="H120" s="34"/>
      <c r="I120" s="34"/>
      <c r="J120" s="34"/>
      <c r="K120" s="34"/>
    </row>
    <row r="121" spans="2:11" s="84" customFormat="1" x14ac:dyDescent="0.3">
      <c r="B121" s="92" t="s">
        <v>1199</v>
      </c>
      <c r="C121" s="288" t="s">
        <v>291</v>
      </c>
      <c r="D121" s="84" t="s">
        <v>1025</v>
      </c>
      <c r="G121" s="85"/>
    </row>
    <row r="122" spans="2:11" x14ac:dyDescent="0.3">
      <c r="B122" s="92" t="s">
        <v>1199</v>
      </c>
      <c r="C122" s="546" t="s">
        <v>657</v>
      </c>
      <c r="D122" s="546"/>
      <c r="E122" s="569"/>
      <c r="F122" s="569"/>
      <c r="G122" s="35" t="s">
        <v>644</v>
      </c>
      <c r="H122" s="35">
        <v>2021</v>
      </c>
      <c r="I122" s="35">
        <v>2022</v>
      </c>
      <c r="J122" s="35">
        <v>2023</v>
      </c>
      <c r="K122" s="36" t="s">
        <v>656</v>
      </c>
    </row>
    <row r="123" spans="2:11" x14ac:dyDescent="0.3">
      <c r="B123" s="92" t="s">
        <v>1199</v>
      </c>
      <c r="C123" s="547" t="s">
        <v>1026</v>
      </c>
      <c r="D123" s="542"/>
      <c r="E123" s="38" t="s">
        <v>666</v>
      </c>
      <c r="F123" s="39"/>
      <c r="G123" s="40" t="s">
        <v>648</v>
      </c>
      <c r="H123" s="132" t="s">
        <v>182</v>
      </c>
      <c r="I123" s="79" t="s">
        <v>217</v>
      </c>
      <c r="J123" s="65">
        <v>705</v>
      </c>
      <c r="K123" s="42"/>
    </row>
    <row r="124" spans="2:11" x14ac:dyDescent="0.3">
      <c r="B124" s="92" t="s">
        <v>1199</v>
      </c>
      <c r="C124" s="557"/>
      <c r="D124" s="557"/>
      <c r="E124" s="38" t="s">
        <v>109</v>
      </c>
      <c r="F124" s="39"/>
      <c r="G124" s="40" t="s">
        <v>648</v>
      </c>
      <c r="H124" s="79" t="s">
        <v>217</v>
      </c>
      <c r="I124" s="79" t="s">
        <v>217</v>
      </c>
      <c r="J124" s="65">
        <v>303</v>
      </c>
      <c r="K124" s="42"/>
    </row>
    <row r="125" spans="2:11" x14ac:dyDescent="0.3">
      <c r="B125" s="92" t="s">
        <v>1199</v>
      </c>
      <c r="C125" s="543"/>
      <c r="D125" s="543"/>
      <c r="E125" s="43" t="s">
        <v>110</v>
      </c>
      <c r="F125" s="44"/>
      <c r="G125" s="45" t="s">
        <v>648</v>
      </c>
      <c r="H125" s="82" t="s">
        <v>217</v>
      </c>
      <c r="I125" s="82" t="s">
        <v>217</v>
      </c>
      <c r="J125" s="67">
        <v>402</v>
      </c>
      <c r="K125" s="47"/>
    </row>
    <row r="126" spans="2:11" x14ac:dyDescent="0.3">
      <c r="B126" s="92" t="s">
        <v>1199</v>
      </c>
      <c r="C126" s="135"/>
      <c r="D126" s="135"/>
      <c r="E126" s="34"/>
      <c r="F126" s="34"/>
      <c r="G126" s="37"/>
      <c r="H126" s="34"/>
      <c r="I126" s="34"/>
      <c r="J126" s="34"/>
      <c r="K126" s="34"/>
    </row>
    <row r="127" spans="2:11" s="84" customFormat="1" x14ac:dyDescent="0.3">
      <c r="B127" s="92" t="s">
        <v>1199</v>
      </c>
      <c r="C127" s="134" t="s">
        <v>293</v>
      </c>
      <c r="D127" s="84" t="s">
        <v>1027</v>
      </c>
      <c r="G127" s="85"/>
    </row>
    <row r="128" spans="2:11" x14ac:dyDescent="0.3">
      <c r="B128" s="92" t="s">
        <v>1199</v>
      </c>
      <c r="C128" s="546" t="s">
        <v>657</v>
      </c>
      <c r="D128" s="546"/>
      <c r="E128" s="569"/>
      <c r="F128" s="569"/>
      <c r="G128" s="35" t="s">
        <v>644</v>
      </c>
      <c r="H128" s="35">
        <v>2021</v>
      </c>
      <c r="I128" s="35">
        <v>2022</v>
      </c>
      <c r="J128" s="35">
        <v>2023</v>
      </c>
      <c r="K128" s="36" t="s">
        <v>656</v>
      </c>
    </row>
    <row r="129" spans="2:11" x14ac:dyDescent="0.3">
      <c r="B129" s="92" t="s">
        <v>1199</v>
      </c>
      <c r="C129" s="535" t="s">
        <v>767</v>
      </c>
      <c r="D129" s="535"/>
      <c r="E129" s="535"/>
      <c r="F129" s="536"/>
      <c r="G129" s="40" t="s">
        <v>723</v>
      </c>
      <c r="H129" s="4" t="s">
        <v>182</v>
      </c>
      <c r="I129" s="5" t="s">
        <v>217</v>
      </c>
      <c r="J129" s="525">
        <v>1</v>
      </c>
      <c r="K129" s="42"/>
    </row>
    <row r="130" spans="2:11" x14ac:dyDescent="0.3">
      <c r="B130" s="92" t="s">
        <v>1199</v>
      </c>
      <c r="C130" s="541" t="s">
        <v>768</v>
      </c>
      <c r="D130" s="541"/>
      <c r="E130" s="541"/>
      <c r="F130" s="539"/>
      <c r="G130" s="45" t="s">
        <v>654</v>
      </c>
      <c r="H130" s="6" t="s">
        <v>217</v>
      </c>
      <c r="I130" s="6" t="s">
        <v>217</v>
      </c>
      <c r="J130" s="526">
        <v>1.6</v>
      </c>
      <c r="K130" s="47"/>
    </row>
    <row r="131" spans="2:11" x14ac:dyDescent="0.3">
      <c r="B131" s="92" t="s">
        <v>1199</v>
      </c>
      <c r="C131" s="135"/>
      <c r="D131" s="135"/>
      <c r="E131" s="34"/>
      <c r="F131" s="34"/>
      <c r="G131" s="37"/>
      <c r="H131" s="34"/>
      <c r="I131" s="34"/>
      <c r="J131" s="34"/>
      <c r="K131" s="34"/>
    </row>
    <row r="132" spans="2:11" x14ac:dyDescent="0.3">
      <c r="B132" s="92" t="s">
        <v>1199</v>
      </c>
    </row>
    <row r="133" spans="2:11" x14ac:dyDescent="0.3">
      <c r="B133" s="92" t="s">
        <v>1200</v>
      </c>
    </row>
    <row r="134" spans="2:11" s="34" customFormat="1" x14ac:dyDescent="0.3">
      <c r="B134" s="87" t="s">
        <v>639</v>
      </c>
      <c r="C134" s="31"/>
      <c r="D134" s="137"/>
      <c r="E134" s="32"/>
      <c r="F134" s="32"/>
      <c r="G134" s="33"/>
      <c r="H134" s="32"/>
      <c r="I134" s="32"/>
      <c r="J134" s="32"/>
      <c r="K134" s="32"/>
    </row>
    <row r="135" spans="2:11" ht="17.25" x14ac:dyDescent="0.3">
      <c r="B135" s="94" t="s">
        <v>1200</v>
      </c>
      <c r="C135" s="28"/>
      <c r="D135" s="28"/>
      <c r="E135" s="29"/>
      <c r="F135" s="29"/>
      <c r="G135" s="30"/>
      <c r="H135" s="29"/>
      <c r="I135" s="29"/>
      <c r="J135" s="29"/>
      <c r="K135" s="29"/>
    </row>
    <row r="136" spans="2:11" x14ac:dyDescent="0.3">
      <c r="B136" s="94" t="s">
        <v>1200</v>
      </c>
      <c r="C136" s="134" t="s">
        <v>304</v>
      </c>
      <c r="D136" s="134" t="s">
        <v>1030</v>
      </c>
      <c r="E136" s="34"/>
      <c r="F136" s="34"/>
      <c r="G136" s="37"/>
      <c r="H136" s="34"/>
      <c r="I136" s="34"/>
      <c r="J136" s="34"/>
      <c r="K136" s="34"/>
    </row>
    <row r="137" spans="2:11" x14ac:dyDescent="0.3">
      <c r="B137" s="94" t="s">
        <v>1200</v>
      </c>
      <c r="C137" s="546" t="s">
        <v>657</v>
      </c>
      <c r="D137" s="546"/>
      <c r="E137" s="569"/>
      <c r="F137" s="569"/>
      <c r="G137" s="35" t="s">
        <v>644</v>
      </c>
      <c r="H137" s="35">
        <v>2021</v>
      </c>
      <c r="I137" s="35">
        <v>2022</v>
      </c>
      <c r="J137" s="35">
        <v>2023</v>
      </c>
      <c r="K137" s="36" t="s">
        <v>656</v>
      </c>
    </row>
    <row r="138" spans="2:11" x14ac:dyDescent="0.3">
      <c r="B138" s="94" t="s">
        <v>1200</v>
      </c>
      <c r="C138" s="535" t="s">
        <v>1031</v>
      </c>
      <c r="D138" s="535"/>
      <c r="E138" s="535"/>
      <c r="F138" s="536"/>
      <c r="G138" s="40" t="s">
        <v>675</v>
      </c>
      <c r="H138" s="65">
        <v>68</v>
      </c>
      <c r="I138" s="65">
        <v>68</v>
      </c>
      <c r="J138" s="65">
        <v>70</v>
      </c>
      <c r="K138" s="42"/>
    </row>
    <row r="139" spans="2:11" x14ac:dyDescent="0.3">
      <c r="B139" s="94" t="s">
        <v>1200</v>
      </c>
      <c r="C139" s="542" t="s">
        <v>1032</v>
      </c>
      <c r="D139" s="555"/>
      <c r="E139" s="544" t="s">
        <v>1033</v>
      </c>
      <c r="F139" s="538"/>
      <c r="G139" s="40" t="s">
        <v>675</v>
      </c>
      <c r="H139" s="65">
        <v>9</v>
      </c>
      <c r="I139" s="65">
        <v>11</v>
      </c>
      <c r="J139" s="65">
        <v>9</v>
      </c>
      <c r="K139" s="42"/>
    </row>
    <row r="140" spans="2:11" x14ac:dyDescent="0.3">
      <c r="B140" s="94" t="s">
        <v>1200</v>
      </c>
      <c r="C140" s="563"/>
      <c r="D140" s="564"/>
      <c r="E140" s="544" t="s">
        <v>1034</v>
      </c>
      <c r="F140" s="538"/>
      <c r="G140" s="40" t="s">
        <v>675</v>
      </c>
      <c r="H140" s="65">
        <v>59</v>
      </c>
      <c r="I140" s="65">
        <v>57</v>
      </c>
      <c r="J140" s="65">
        <v>61</v>
      </c>
      <c r="K140" s="42"/>
    </row>
    <row r="141" spans="2:11" x14ac:dyDescent="0.3">
      <c r="B141" s="94" t="s">
        <v>1200</v>
      </c>
      <c r="C141" s="542" t="s">
        <v>1035</v>
      </c>
      <c r="D141" s="555"/>
      <c r="E141" s="592" t="s">
        <v>1036</v>
      </c>
      <c r="F141" s="49" t="s">
        <v>1037</v>
      </c>
      <c r="G141" s="40" t="s">
        <v>675</v>
      </c>
      <c r="H141" s="65">
        <v>8</v>
      </c>
      <c r="I141" s="65">
        <v>10</v>
      </c>
      <c r="J141" s="65">
        <v>9</v>
      </c>
      <c r="K141" s="42"/>
    </row>
    <row r="142" spans="2:11" ht="17.45" customHeight="1" x14ac:dyDescent="0.3">
      <c r="B142" s="94" t="s">
        <v>1200</v>
      </c>
      <c r="C142" s="557"/>
      <c r="D142" s="556"/>
      <c r="E142" s="593"/>
      <c r="F142" s="49" t="s">
        <v>1033</v>
      </c>
      <c r="G142" s="40" t="s">
        <v>675</v>
      </c>
      <c r="H142" s="132" t="s">
        <v>217</v>
      </c>
      <c r="I142" s="132" t="s">
        <v>217</v>
      </c>
      <c r="J142" s="65">
        <v>3</v>
      </c>
      <c r="K142" s="42"/>
    </row>
    <row r="143" spans="2:11" x14ac:dyDescent="0.3">
      <c r="B143" s="94" t="s">
        <v>1200</v>
      </c>
      <c r="C143" s="557"/>
      <c r="D143" s="556"/>
      <c r="E143" s="594"/>
      <c r="F143" s="49" t="s">
        <v>1034</v>
      </c>
      <c r="G143" s="40" t="s">
        <v>675</v>
      </c>
      <c r="H143" s="132" t="s">
        <v>217</v>
      </c>
      <c r="I143" s="132" t="s">
        <v>217</v>
      </c>
      <c r="J143" s="65">
        <v>6</v>
      </c>
      <c r="K143" s="42"/>
    </row>
    <row r="144" spans="2:11" x14ac:dyDescent="0.3">
      <c r="B144" s="94" t="s">
        <v>1200</v>
      </c>
      <c r="C144" s="557"/>
      <c r="D144" s="556"/>
      <c r="E144" s="592" t="s">
        <v>1038</v>
      </c>
      <c r="F144" s="49" t="s">
        <v>1037</v>
      </c>
      <c r="G144" s="40" t="s">
        <v>675</v>
      </c>
      <c r="H144" s="65">
        <v>53</v>
      </c>
      <c r="I144" s="65">
        <v>51</v>
      </c>
      <c r="J144" s="65">
        <v>52</v>
      </c>
      <c r="K144" s="42"/>
    </row>
    <row r="145" spans="2:11" x14ac:dyDescent="0.3">
      <c r="B145" s="94" t="s">
        <v>1200</v>
      </c>
      <c r="C145" s="557"/>
      <c r="D145" s="556"/>
      <c r="E145" s="593"/>
      <c r="F145" s="49" t="s">
        <v>1033</v>
      </c>
      <c r="G145" s="40" t="s">
        <v>675</v>
      </c>
      <c r="H145" s="132" t="s">
        <v>217</v>
      </c>
      <c r="I145" s="132" t="s">
        <v>217</v>
      </c>
      <c r="J145" s="65">
        <v>9</v>
      </c>
      <c r="K145" s="42"/>
    </row>
    <row r="146" spans="2:11" x14ac:dyDescent="0.3">
      <c r="B146" s="94" t="s">
        <v>1200</v>
      </c>
      <c r="C146" s="557"/>
      <c r="D146" s="556"/>
      <c r="E146" s="594"/>
      <c r="F146" s="49" t="s">
        <v>1034</v>
      </c>
      <c r="G146" s="40" t="s">
        <v>675</v>
      </c>
      <c r="H146" s="132" t="s">
        <v>217</v>
      </c>
      <c r="I146" s="132" t="s">
        <v>217</v>
      </c>
      <c r="J146" s="65">
        <v>43</v>
      </c>
      <c r="K146" s="42"/>
    </row>
    <row r="147" spans="2:11" x14ac:dyDescent="0.3">
      <c r="B147" s="94" t="s">
        <v>1200</v>
      </c>
      <c r="C147" s="557"/>
      <c r="D147" s="556"/>
      <c r="E147" s="592" t="s">
        <v>1039</v>
      </c>
      <c r="F147" s="49" t="s">
        <v>1037</v>
      </c>
      <c r="G147" s="40" t="s">
        <v>675</v>
      </c>
      <c r="H147" s="65">
        <v>7</v>
      </c>
      <c r="I147" s="65">
        <v>7</v>
      </c>
      <c r="J147" s="65">
        <v>9</v>
      </c>
      <c r="K147" s="42"/>
    </row>
    <row r="148" spans="2:11" x14ac:dyDescent="0.3">
      <c r="B148" s="94" t="s">
        <v>1200</v>
      </c>
      <c r="C148" s="557"/>
      <c r="D148" s="556"/>
      <c r="E148" s="593"/>
      <c r="F148" s="49" t="s">
        <v>1033</v>
      </c>
      <c r="G148" s="40" t="s">
        <v>675</v>
      </c>
      <c r="H148" s="132" t="s">
        <v>217</v>
      </c>
      <c r="I148" s="132" t="s">
        <v>217</v>
      </c>
      <c r="J148" s="65">
        <v>0</v>
      </c>
      <c r="K148" s="42"/>
    </row>
    <row r="149" spans="2:11" x14ac:dyDescent="0.3">
      <c r="B149" s="94" t="s">
        <v>1200</v>
      </c>
      <c r="C149" s="563"/>
      <c r="D149" s="564"/>
      <c r="E149" s="594"/>
      <c r="F149" s="49" t="s">
        <v>1034</v>
      </c>
      <c r="G149" s="40" t="s">
        <v>675</v>
      </c>
      <c r="H149" s="132" t="s">
        <v>217</v>
      </c>
      <c r="I149" s="132" t="s">
        <v>217</v>
      </c>
      <c r="J149" s="65">
        <v>9</v>
      </c>
      <c r="K149" s="42"/>
    </row>
    <row r="150" spans="2:11" x14ac:dyDescent="0.3">
      <c r="B150" s="94" t="s">
        <v>1200</v>
      </c>
      <c r="C150" s="542" t="s">
        <v>1040</v>
      </c>
      <c r="D150" s="555"/>
      <c r="E150" s="592" t="s">
        <v>1041</v>
      </c>
      <c r="F150" s="49" t="s">
        <v>1037</v>
      </c>
      <c r="G150" s="40" t="s">
        <v>675</v>
      </c>
      <c r="H150" s="65">
        <v>61</v>
      </c>
      <c r="I150" s="65">
        <v>62</v>
      </c>
      <c r="J150" s="65">
        <v>65</v>
      </c>
      <c r="K150" s="42"/>
    </row>
    <row r="151" spans="2:11" x14ac:dyDescent="0.3">
      <c r="B151" s="94" t="s">
        <v>1200</v>
      </c>
      <c r="C151" s="557"/>
      <c r="D151" s="556"/>
      <c r="E151" s="593"/>
      <c r="F151" s="49" t="s">
        <v>1033</v>
      </c>
      <c r="G151" s="40" t="s">
        <v>675</v>
      </c>
      <c r="H151" s="132" t="s">
        <v>217</v>
      </c>
      <c r="I151" s="132" t="s">
        <v>217</v>
      </c>
      <c r="J151" s="65">
        <v>8</v>
      </c>
      <c r="K151" s="42"/>
    </row>
    <row r="152" spans="2:11" x14ac:dyDescent="0.3">
      <c r="B152" s="94" t="s">
        <v>1200</v>
      </c>
      <c r="C152" s="557"/>
      <c r="D152" s="556"/>
      <c r="E152" s="594"/>
      <c r="F152" s="49" t="s">
        <v>1034</v>
      </c>
      <c r="G152" s="40" t="s">
        <v>675</v>
      </c>
      <c r="H152" s="132" t="s">
        <v>217</v>
      </c>
      <c r="I152" s="132" t="s">
        <v>217</v>
      </c>
      <c r="J152" s="65">
        <v>57</v>
      </c>
      <c r="K152" s="42"/>
    </row>
    <row r="153" spans="2:11" x14ac:dyDescent="0.3">
      <c r="B153" s="94" t="s">
        <v>1200</v>
      </c>
      <c r="C153" s="557"/>
      <c r="D153" s="556"/>
      <c r="E153" s="592" t="s">
        <v>1042</v>
      </c>
      <c r="F153" s="49" t="s">
        <v>1037</v>
      </c>
      <c r="G153" s="40" t="s">
        <v>675</v>
      </c>
      <c r="H153" s="65">
        <v>7</v>
      </c>
      <c r="I153" s="65">
        <v>6</v>
      </c>
      <c r="J153" s="65">
        <v>5</v>
      </c>
      <c r="K153" s="42"/>
    </row>
    <row r="154" spans="2:11" x14ac:dyDescent="0.3">
      <c r="B154" s="94" t="s">
        <v>1200</v>
      </c>
      <c r="C154" s="557"/>
      <c r="D154" s="556"/>
      <c r="E154" s="593"/>
      <c r="F154" s="49" t="s">
        <v>1033</v>
      </c>
      <c r="G154" s="40" t="s">
        <v>675</v>
      </c>
      <c r="H154" s="132" t="s">
        <v>217</v>
      </c>
      <c r="I154" s="132" t="s">
        <v>217</v>
      </c>
      <c r="J154" s="65">
        <v>1</v>
      </c>
      <c r="K154" s="42"/>
    </row>
    <row r="155" spans="2:11" x14ac:dyDescent="0.3">
      <c r="B155" s="94" t="s">
        <v>1200</v>
      </c>
      <c r="C155" s="557"/>
      <c r="D155" s="556"/>
      <c r="E155" s="594"/>
      <c r="F155" s="49" t="s">
        <v>1034</v>
      </c>
      <c r="G155" s="40" t="s">
        <v>675</v>
      </c>
      <c r="H155" s="132" t="s">
        <v>217</v>
      </c>
      <c r="I155" s="132" t="s">
        <v>217</v>
      </c>
      <c r="J155" s="65">
        <v>4</v>
      </c>
      <c r="K155" s="42"/>
    </row>
    <row r="156" spans="2:11" x14ac:dyDescent="0.3">
      <c r="B156" s="94" t="s">
        <v>1200</v>
      </c>
      <c r="C156" s="557"/>
      <c r="D156" s="556"/>
      <c r="E156" s="592" t="s">
        <v>1043</v>
      </c>
      <c r="F156" s="49" t="s">
        <v>1037</v>
      </c>
      <c r="G156" s="40" t="s">
        <v>675</v>
      </c>
      <c r="H156" s="132" t="s">
        <v>217</v>
      </c>
      <c r="I156" s="132" t="s">
        <v>217</v>
      </c>
      <c r="J156" s="132" t="s">
        <v>182</v>
      </c>
      <c r="K156" s="42"/>
    </row>
    <row r="157" spans="2:11" x14ac:dyDescent="0.3">
      <c r="B157" s="94" t="s">
        <v>1200</v>
      </c>
      <c r="C157" s="557"/>
      <c r="D157" s="556"/>
      <c r="E157" s="593"/>
      <c r="F157" s="49" t="s">
        <v>1033</v>
      </c>
      <c r="G157" s="40" t="s">
        <v>675</v>
      </c>
      <c r="H157" s="132" t="s">
        <v>217</v>
      </c>
      <c r="I157" s="132" t="s">
        <v>217</v>
      </c>
      <c r="J157" s="132" t="s">
        <v>182</v>
      </c>
      <c r="K157" s="42"/>
    </row>
    <row r="158" spans="2:11" x14ac:dyDescent="0.3">
      <c r="B158" s="94" t="s">
        <v>1200</v>
      </c>
      <c r="C158" s="543"/>
      <c r="D158" s="558"/>
      <c r="E158" s="595"/>
      <c r="F158" s="51" t="s">
        <v>1034</v>
      </c>
      <c r="G158" s="45" t="s">
        <v>675</v>
      </c>
      <c r="H158" s="81" t="s">
        <v>217</v>
      </c>
      <c r="I158" s="81" t="s">
        <v>217</v>
      </c>
      <c r="J158" s="81" t="s">
        <v>182</v>
      </c>
      <c r="K158" s="47"/>
    </row>
    <row r="159" spans="2:11" x14ac:dyDescent="0.3">
      <c r="B159" s="94" t="s">
        <v>1200</v>
      </c>
      <c r="C159" s="135"/>
      <c r="D159" s="135"/>
      <c r="E159" s="34"/>
      <c r="F159" s="34"/>
      <c r="G159" s="34"/>
      <c r="H159" s="34"/>
      <c r="I159" s="34"/>
      <c r="J159" s="256"/>
      <c r="K159" s="34"/>
    </row>
    <row r="160" spans="2:11" x14ac:dyDescent="0.3">
      <c r="B160" s="94" t="s">
        <v>1200</v>
      </c>
      <c r="C160" s="134" t="s">
        <v>306</v>
      </c>
      <c r="D160" s="134" t="s">
        <v>1045</v>
      </c>
      <c r="E160" s="34"/>
      <c r="F160" s="34"/>
      <c r="G160" s="34"/>
      <c r="H160" s="34"/>
      <c r="I160" s="34"/>
      <c r="J160" s="34"/>
      <c r="K160" s="34"/>
    </row>
    <row r="161" spans="2:11" x14ac:dyDescent="0.3">
      <c r="B161" s="94" t="s">
        <v>1200</v>
      </c>
      <c r="C161" s="546" t="s">
        <v>657</v>
      </c>
      <c r="D161" s="546"/>
      <c r="E161" s="569"/>
      <c r="F161" s="569"/>
      <c r="G161" s="35" t="s">
        <v>644</v>
      </c>
      <c r="H161" s="35">
        <v>2021</v>
      </c>
      <c r="I161" s="35">
        <v>2022</v>
      </c>
      <c r="J161" s="35">
        <v>2023</v>
      </c>
      <c r="K161" s="36" t="s">
        <v>656</v>
      </c>
    </row>
    <row r="162" spans="2:11" ht="17.45" customHeight="1" x14ac:dyDescent="0.3">
      <c r="B162" s="94" t="s">
        <v>1200</v>
      </c>
      <c r="C162" s="547" t="s">
        <v>872</v>
      </c>
      <c r="D162" s="548"/>
      <c r="E162" s="632" t="s">
        <v>1046</v>
      </c>
      <c r="F162" s="49" t="s">
        <v>1033</v>
      </c>
      <c r="G162" s="40" t="s">
        <v>675</v>
      </c>
      <c r="H162" s="95">
        <v>0</v>
      </c>
      <c r="I162" s="95">
        <v>0</v>
      </c>
      <c r="J162" s="95">
        <v>0</v>
      </c>
      <c r="K162" s="42"/>
    </row>
    <row r="163" spans="2:11" x14ac:dyDescent="0.3">
      <c r="B163" s="94" t="s">
        <v>1200</v>
      </c>
      <c r="C163" s="549"/>
      <c r="D163" s="550"/>
      <c r="E163" s="633"/>
      <c r="F163" s="49" t="s">
        <v>1034</v>
      </c>
      <c r="G163" s="40" t="s">
        <v>675</v>
      </c>
      <c r="H163" s="95">
        <v>3</v>
      </c>
      <c r="I163" s="95">
        <v>3</v>
      </c>
      <c r="J163" s="95">
        <v>3</v>
      </c>
      <c r="K163" s="42"/>
    </row>
    <row r="164" spans="2:11" ht="17.45" customHeight="1" x14ac:dyDescent="0.3">
      <c r="B164" s="94" t="s">
        <v>1200</v>
      </c>
      <c r="C164" s="549"/>
      <c r="D164" s="550"/>
      <c r="E164" s="632" t="s">
        <v>1047</v>
      </c>
      <c r="F164" s="49" t="s">
        <v>1033</v>
      </c>
      <c r="G164" s="40" t="s">
        <v>675</v>
      </c>
      <c r="H164" s="95">
        <v>0</v>
      </c>
      <c r="I164" s="95">
        <v>0</v>
      </c>
      <c r="J164" s="95">
        <v>0</v>
      </c>
      <c r="K164" s="42"/>
    </row>
    <row r="165" spans="2:11" x14ac:dyDescent="0.3">
      <c r="B165" s="94" t="s">
        <v>1200</v>
      </c>
      <c r="C165" s="549"/>
      <c r="D165" s="550"/>
      <c r="E165" s="633"/>
      <c r="F165" s="49" t="s">
        <v>1034</v>
      </c>
      <c r="G165" s="40" t="s">
        <v>675</v>
      </c>
      <c r="H165" s="95">
        <v>0</v>
      </c>
      <c r="I165" s="95">
        <v>0</v>
      </c>
      <c r="J165" s="95">
        <v>0</v>
      </c>
      <c r="K165" s="42"/>
    </row>
    <row r="166" spans="2:11" x14ac:dyDescent="0.3">
      <c r="B166" s="94" t="s">
        <v>1200</v>
      </c>
      <c r="C166" s="549"/>
      <c r="D166" s="550"/>
      <c r="E166" s="632" t="s">
        <v>1048</v>
      </c>
      <c r="F166" s="49" t="s">
        <v>1033</v>
      </c>
      <c r="G166" s="40" t="s">
        <v>675</v>
      </c>
      <c r="H166" s="95">
        <v>0</v>
      </c>
      <c r="I166" s="95">
        <v>0</v>
      </c>
      <c r="J166" s="95">
        <v>0</v>
      </c>
      <c r="K166" s="42"/>
    </row>
    <row r="167" spans="2:11" x14ac:dyDescent="0.3">
      <c r="B167" s="94" t="s">
        <v>1200</v>
      </c>
      <c r="C167" s="549"/>
      <c r="D167" s="550"/>
      <c r="E167" s="633"/>
      <c r="F167" s="49" t="s">
        <v>1034</v>
      </c>
      <c r="G167" s="40" t="s">
        <v>675</v>
      </c>
      <c r="H167" s="95">
        <v>14</v>
      </c>
      <c r="I167" s="95">
        <v>13</v>
      </c>
      <c r="J167" s="95">
        <v>15</v>
      </c>
      <c r="K167" s="42"/>
    </row>
    <row r="168" spans="2:11" x14ac:dyDescent="0.3">
      <c r="B168" s="94" t="s">
        <v>1200</v>
      </c>
      <c r="C168" s="549"/>
      <c r="D168" s="550"/>
      <c r="E168" s="632" t="s">
        <v>1049</v>
      </c>
      <c r="F168" s="49" t="s">
        <v>1033</v>
      </c>
      <c r="G168" s="40" t="s">
        <v>675</v>
      </c>
      <c r="H168" s="132" t="s">
        <v>217</v>
      </c>
      <c r="I168" s="132" t="s">
        <v>217</v>
      </c>
      <c r="J168" s="95">
        <v>9</v>
      </c>
      <c r="K168" s="42"/>
    </row>
    <row r="169" spans="2:11" x14ac:dyDescent="0.3">
      <c r="B169" s="94" t="s">
        <v>1200</v>
      </c>
      <c r="C169" s="549"/>
      <c r="D169" s="550"/>
      <c r="E169" s="633"/>
      <c r="F169" s="49" t="s">
        <v>1034</v>
      </c>
      <c r="G169" s="40" t="s">
        <v>675</v>
      </c>
      <c r="H169" s="132" t="s">
        <v>217</v>
      </c>
      <c r="I169" s="132" t="s">
        <v>217</v>
      </c>
      <c r="J169" s="95">
        <v>46</v>
      </c>
      <c r="K169" s="42"/>
    </row>
    <row r="170" spans="2:11" ht="17.45" customHeight="1" x14ac:dyDescent="0.3">
      <c r="B170" s="94" t="s">
        <v>1200</v>
      </c>
      <c r="C170" s="549"/>
      <c r="D170" s="550"/>
      <c r="E170" s="632" t="s">
        <v>1110</v>
      </c>
      <c r="F170" s="49" t="s">
        <v>1033</v>
      </c>
      <c r="G170" s="40" t="s">
        <v>675</v>
      </c>
      <c r="H170" s="95">
        <v>0</v>
      </c>
      <c r="I170" s="95">
        <v>0</v>
      </c>
      <c r="J170" s="95">
        <v>0</v>
      </c>
      <c r="K170" s="42"/>
    </row>
    <row r="171" spans="2:11" x14ac:dyDescent="0.3">
      <c r="B171" s="94" t="s">
        <v>1200</v>
      </c>
      <c r="C171" s="567"/>
      <c r="D171" s="568"/>
      <c r="E171" s="633"/>
      <c r="F171" s="49" t="s">
        <v>1034</v>
      </c>
      <c r="G171" s="40" t="s">
        <v>675</v>
      </c>
      <c r="H171" s="95">
        <v>3</v>
      </c>
      <c r="I171" s="95">
        <v>3</v>
      </c>
      <c r="J171" s="95">
        <v>3</v>
      </c>
      <c r="K171" s="42"/>
    </row>
    <row r="172" spans="2:11" ht="17.45" customHeight="1" x14ac:dyDescent="0.3">
      <c r="B172" s="94" t="s">
        <v>1200</v>
      </c>
      <c r="C172" s="542" t="s">
        <v>882</v>
      </c>
      <c r="D172" s="555"/>
      <c r="E172" s="559" t="s">
        <v>1052</v>
      </c>
      <c r="F172" s="536"/>
      <c r="G172" s="40" t="s">
        <v>675</v>
      </c>
      <c r="H172" s="95">
        <v>0</v>
      </c>
      <c r="I172" s="95">
        <v>0</v>
      </c>
      <c r="J172" s="95">
        <v>0</v>
      </c>
      <c r="K172" s="42"/>
    </row>
    <row r="173" spans="2:11" x14ac:dyDescent="0.3">
      <c r="B173" s="94" t="s">
        <v>1200</v>
      </c>
      <c r="C173" s="557"/>
      <c r="D173" s="556"/>
      <c r="E173" s="559" t="s">
        <v>1053</v>
      </c>
      <c r="F173" s="536"/>
      <c r="G173" s="40" t="s">
        <v>675</v>
      </c>
      <c r="H173" s="95">
        <v>0</v>
      </c>
      <c r="I173" s="95">
        <v>0</v>
      </c>
      <c r="J173" s="95">
        <v>0</v>
      </c>
      <c r="K173" s="42"/>
    </row>
    <row r="174" spans="2:11" x14ac:dyDescent="0.3">
      <c r="B174" s="94" t="s">
        <v>1200</v>
      </c>
      <c r="C174" s="543"/>
      <c r="D174" s="558"/>
      <c r="E174" s="561" t="s">
        <v>1054</v>
      </c>
      <c r="F174" s="539"/>
      <c r="G174" s="45" t="s">
        <v>675</v>
      </c>
      <c r="H174" s="96">
        <v>0</v>
      </c>
      <c r="I174" s="96">
        <v>0</v>
      </c>
      <c r="J174" s="96">
        <v>0</v>
      </c>
      <c r="K174" s="47"/>
    </row>
    <row r="175" spans="2:11" x14ac:dyDescent="0.3">
      <c r="B175" s="94" t="s">
        <v>1200</v>
      </c>
      <c r="C175" s="135"/>
      <c r="D175" s="135"/>
      <c r="E175" s="34"/>
      <c r="F175" s="34"/>
      <c r="G175" s="34"/>
      <c r="H175" s="34"/>
      <c r="I175" s="34"/>
      <c r="J175" s="34"/>
      <c r="K175" s="34"/>
    </row>
    <row r="176" spans="2:11" x14ac:dyDescent="0.3">
      <c r="B176" s="94" t="s">
        <v>1200</v>
      </c>
      <c r="C176" s="134" t="s">
        <v>308</v>
      </c>
      <c r="D176" s="134" t="s">
        <v>1058</v>
      </c>
      <c r="E176" s="34"/>
      <c r="F176" s="34"/>
      <c r="G176" s="34"/>
      <c r="H176" s="34"/>
      <c r="I176" s="34"/>
      <c r="J176" s="34"/>
      <c r="K176" s="34"/>
    </row>
    <row r="177" spans="2:11" x14ac:dyDescent="0.3">
      <c r="B177" s="94" t="s">
        <v>1200</v>
      </c>
      <c r="C177" s="546" t="s">
        <v>657</v>
      </c>
      <c r="D177" s="546"/>
      <c r="E177" s="569"/>
      <c r="F177" s="569"/>
      <c r="G177" s="35" t="s">
        <v>644</v>
      </c>
      <c r="H177" s="35">
        <v>2021</v>
      </c>
      <c r="I177" s="35">
        <v>2022</v>
      </c>
      <c r="J177" s="35">
        <v>2023</v>
      </c>
      <c r="K177" s="36" t="s">
        <v>656</v>
      </c>
    </row>
    <row r="178" spans="2:11" x14ac:dyDescent="0.3">
      <c r="B178" s="94" t="s">
        <v>1200</v>
      </c>
      <c r="C178" s="536" t="s">
        <v>1055</v>
      </c>
      <c r="D178" s="536"/>
      <c r="E178" s="562"/>
      <c r="F178" s="562"/>
      <c r="G178" s="40" t="s">
        <v>675</v>
      </c>
      <c r="H178" s="95">
        <v>9</v>
      </c>
      <c r="I178" s="95">
        <v>8</v>
      </c>
      <c r="J178" s="95">
        <v>5</v>
      </c>
      <c r="K178" s="42"/>
    </row>
    <row r="179" spans="2:11" x14ac:dyDescent="0.3">
      <c r="B179" s="94" t="s">
        <v>1200</v>
      </c>
      <c r="C179" s="542" t="s">
        <v>1056</v>
      </c>
      <c r="D179" s="555"/>
      <c r="E179" s="562" t="s">
        <v>1037</v>
      </c>
      <c r="F179" s="562"/>
      <c r="G179" s="40" t="s">
        <v>675</v>
      </c>
      <c r="H179" s="95">
        <v>5</v>
      </c>
      <c r="I179" s="95">
        <v>4</v>
      </c>
      <c r="J179" s="95">
        <v>2</v>
      </c>
      <c r="K179" s="42"/>
    </row>
    <row r="180" spans="2:11" x14ac:dyDescent="0.3">
      <c r="B180" s="94" t="s">
        <v>1200</v>
      </c>
      <c r="C180" s="557"/>
      <c r="D180" s="556"/>
      <c r="E180" s="571" t="s">
        <v>1032</v>
      </c>
      <c r="F180" s="49" t="s">
        <v>1033</v>
      </c>
      <c r="G180" s="40" t="s">
        <v>675</v>
      </c>
      <c r="H180" s="132" t="s">
        <v>217</v>
      </c>
      <c r="I180" s="132" t="s">
        <v>217</v>
      </c>
      <c r="J180" s="95">
        <v>0</v>
      </c>
      <c r="K180" s="42"/>
    </row>
    <row r="181" spans="2:11" x14ac:dyDescent="0.3">
      <c r="B181" s="94" t="s">
        <v>1200</v>
      </c>
      <c r="C181" s="557"/>
      <c r="D181" s="556"/>
      <c r="E181" s="571"/>
      <c r="F181" s="49" t="s">
        <v>1034</v>
      </c>
      <c r="G181" s="40" t="s">
        <v>675</v>
      </c>
      <c r="H181" s="132" t="s">
        <v>217</v>
      </c>
      <c r="I181" s="132" t="s">
        <v>217</v>
      </c>
      <c r="J181" s="95">
        <v>2</v>
      </c>
      <c r="K181" s="42"/>
    </row>
    <row r="182" spans="2:11" x14ac:dyDescent="0.3">
      <c r="B182" s="94" t="s">
        <v>1200</v>
      </c>
      <c r="C182" s="557"/>
      <c r="D182" s="556"/>
      <c r="E182" s="571" t="s">
        <v>1035</v>
      </c>
      <c r="F182" s="49" t="s">
        <v>1036</v>
      </c>
      <c r="G182" s="40" t="s">
        <v>675</v>
      </c>
      <c r="H182" s="132" t="s">
        <v>217</v>
      </c>
      <c r="I182" s="132" t="s">
        <v>217</v>
      </c>
      <c r="J182" s="95">
        <v>2</v>
      </c>
      <c r="K182" s="42"/>
    </row>
    <row r="183" spans="2:11" x14ac:dyDescent="0.3">
      <c r="B183" s="94" t="s">
        <v>1200</v>
      </c>
      <c r="C183" s="557"/>
      <c r="D183" s="556"/>
      <c r="E183" s="571"/>
      <c r="F183" s="49" t="s">
        <v>1038</v>
      </c>
      <c r="G183" s="40" t="s">
        <v>675</v>
      </c>
      <c r="H183" s="132" t="s">
        <v>217</v>
      </c>
      <c r="I183" s="132" t="s">
        <v>217</v>
      </c>
      <c r="J183" s="95">
        <v>0</v>
      </c>
      <c r="K183" s="42"/>
    </row>
    <row r="184" spans="2:11" x14ac:dyDescent="0.3">
      <c r="B184" s="94" t="s">
        <v>1200</v>
      </c>
      <c r="C184" s="563"/>
      <c r="D184" s="564"/>
      <c r="E184" s="571"/>
      <c r="F184" s="49" t="s">
        <v>1039</v>
      </c>
      <c r="G184" s="40" t="s">
        <v>675</v>
      </c>
      <c r="H184" s="132" t="s">
        <v>217</v>
      </c>
      <c r="I184" s="132" t="s">
        <v>217</v>
      </c>
      <c r="J184" s="95">
        <v>0</v>
      </c>
      <c r="K184" s="42"/>
    </row>
    <row r="185" spans="2:11" x14ac:dyDescent="0.3">
      <c r="B185" s="94" t="s">
        <v>1200</v>
      </c>
      <c r="C185" s="542" t="s">
        <v>886</v>
      </c>
      <c r="D185" s="555"/>
      <c r="E185" s="562" t="s">
        <v>1037</v>
      </c>
      <c r="F185" s="562"/>
      <c r="G185" s="40" t="s">
        <v>675</v>
      </c>
      <c r="H185" s="95">
        <v>4</v>
      </c>
      <c r="I185" s="95">
        <v>4</v>
      </c>
      <c r="J185" s="95">
        <v>3</v>
      </c>
      <c r="K185" s="42"/>
    </row>
    <row r="186" spans="2:11" x14ac:dyDescent="0.3">
      <c r="B186" s="94" t="s">
        <v>1200</v>
      </c>
      <c r="C186" s="557"/>
      <c r="D186" s="556"/>
      <c r="E186" s="571" t="s">
        <v>1032</v>
      </c>
      <c r="F186" s="49" t="s">
        <v>1033</v>
      </c>
      <c r="G186" s="40" t="s">
        <v>675</v>
      </c>
      <c r="H186" s="132" t="s">
        <v>217</v>
      </c>
      <c r="I186" s="132" t="s">
        <v>217</v>
      </c>
      <c r="J186" s="95">
        <v>0</v>
      </c>
      <c r="K186" s="42"/>
    </row>
    <row r="187" spans="2:11" x14ac:dyDescent="0.3">
      <c r="B187" s="94" t="s">
        <v>1200</v>
      </c>
      <c r="C187" s="557"/>
      <c r="D187" s="556"/>
      <c r="E187" s="571"/>
      <c r="F187" s="49" t="s">
        <v>1034</v>
      </c>
      <c r="G187" s="40" t="s">
        <v>675</v>
      </c>
      <c r="H187" s="132" t="s">
        <v>217</v>
      </c>
      <c r="I187" s="132" t="s">
        <v>217</v>
      </c>
      <c r="J187" s="95">
        <v>3</v>
      </c>
      <c r="K187" s="42"/>
    </row>
    <row r="188" spans="2:11" x14ac:dyDescent="0.3">
      <c r="B188" s="94" t="s">
        <v>1200</v>
      </c>
      <c r="C188" s="557"/>
      <c r="D188" s="556"/>
      <c r="E188" s="592" t="s">
        <v>861</v>
      </c>
      <c r="F188" s="49" t="s">
        <v>1036</v>
      </c>
      <c r="G188" s="40" t="s">
        <v>675</v>
      </c>
      <c r="H188" s="132" t="s">
        <v>217</v>
      </c>
      <c r="I188" s="132" t="s">
        <v>217</v>
      </c>
      <c r="J188" s="95">
        <v>0</v>
      </c>
      <c r="K188" s="42"/>
    </row>
    <row r="189" spans="2:11" x14ac:dyDescent="0.3">
      <c r="B189" s="94" t="s">
        <v>1200</v>
      </c>
      <c r="C189" s="557"/>
      <c r="D189" s="556"/>
      <c r="E189" s="593"/>
      <c r="F189" s="49" t="s">
        <v>1038</v>
      </c>
      <c r="G189" s="40" t="s">
        <v>675</v>
      </c>
      <c r="H189" s="132" t="s">
        <v>217</v>
      </c>
      <c r="I189" s="132" t="s">
        <v>217</v>
      </c>
      <c r="J189" s="95">
        <v>2</v>
      </c>
      <c r="K189" s="42"/>
    </row>
    <row r="190" spans="2:11" x14ac:dyDescent="0.3">
      <c r="B190" s="94" t="s">
        <v>1200</v>
      </c>
      <c r="C190" s="543"/>
      <c r="D190" s="558"/>
      <c r="E190" s="595"/>
      <c r="F190" s="51" t="s">
        <v>865</v>
      </c>
      <c r="G190" s="45" t="s">
        <v>675</v>
      </c>
      <c r="H190" s="193" t="s">
        <v>217</v>
      </c>
      <c r="I190" s="81" t="s">
        <v>217</v>
      </c>
      <c r="J190" s="96">
        <v>1</v>
      </c>
      <c r="K190" s="47"/>
    </row>
    <row r="191" spans="2:11" x14ac:dyDescent="0.3">
      <c r="B191" s="94" t="s">
        <v>1200</v>
      </c>
      <c r="C191" s="135"/>
      <c r="D191" s="135"/>
      <c r="E191" s="34"/>
      <c r="F191" s="34"/>
      <c r="G191" s="34"/>
      <c r="H191" s="34"/>
      <c r="I191" s="34"/>
      <c r="J191" s="34"/>
      <c r="K191" s="34"/>
    </row>
    <row r="192" spans="2:11" x14ac:dyDescent="0.3">
      <c r="B192" s="94" t="s">
        <v>1200</v>
      </c>
      <c r="C192" s="134" t="s">
        <v>309</v>
      </c>
      <c r="D192" s="84" t="s">
        <v>890</v>
      </c>
      <c r="E192" s="34"/>
      <c r="F192" s="34"/>
      <c r="G192" s="34"/>
      <c r="H192" s="34"/>
      <c r="I192" s="34"/>
      <c r="J192" s="34"/>
      <c r="K192" s="34"/>
    </row>
    <row r="193" spans="2:11" x14ac:dyDescent="0.3">
      <c r="B193" s="94" t="s">
        <v>1200</v>
      </c>
      <c r="C193" s="546" t="s">
        <v>657</v>
      </c>
      <c r="D193" s="546"/>
      <c r="E193" s="569"/>
      <c r="F193" s="569"/>
      <c r="G193" s="35" t="s">
        <v>644</v>
      </c>
      <c r="H193" s="35">
        <v>2021</v>
      </c>
      <c r="I193" s="35">
        <v>2022</v>
      </c>
      <c r="J193" s="35">
        <v>2023</v>
      </c>
      <c r="K193" s="36" t="s">
        <v>656</v>
      </c>
    </row>
    <row r="194" spans="2:11" x14ac:dyDescent="0.3">
      <c r="B194" s="94" t="s">
        <v>1200</v>
      </c>
      <c r="C194" s="536" t="s">
        <v>891</v>
      </c>
      <c r="D194" s="536"/>
      <c r="E194" s="562"/>
      <c r="F194" s="562"/>
      <c r="G194" s="40" t="s">
        <v>33</v>
      </c>
      <c r="H194" s="97">
        <v>6.3492063492063489</v>
      </c>
      <c r="I194" s="97">
        <v>11.76470588235294</v>
      </c>
      <c r="J194" s="97">
        <v>8.5714285714285712</v>
      </c>
      <c r="K194" s="42"/>
    </row>
    <row r="195" spans="2:11" x14ac:dyDescent="0.3">
      <c r="B195" s="94" t="s">
        <v>1200</v>
      </c>
      <c r="C195" s="539" t="s">
        <v>892</v>
      </c>
      <c r="D195" s="539"/>
      <c r="E195" s="540"/>
      <c r="F195" s="540"/>
      <c r="G195" s="45" t="s">
        <v>33</v>
      </c>
      <c r="H195" s="98">
        <v>3.1746031746031744</v>
      </c>
      <c r="I195" s="98">
        <v>8.8235294117647065</v>
      </c>
      <c r="J195" s="98">
        <v>8.8235294117647065</v>
      </c>
      <c r="K195" s="47"/>
    </row>
    <row r="196" spans="2:11" x14ac:dyDescent="0.3">
      <c r="B196" s="94" t="s">
        <v>1200</v>
      </c>
      <c r="C196" s="135"/>
      <c r="D196" s="135"/>
      <c r="E196" s="34"/>
      <c r="F196" s="34"/>
      <c r="G196" s="37"/>
      <c r="H196" s="34"/>
      <c r="I196" s="34"/>
      <c r="J196" s="34"/>
      <c r="K196" s="34"/>
    </row>
    <row r="197" spans="2:11" x14ac:dyDescent="0.3">
      <c r="B197" s="94" t="s">
        <v>1200</v>
      </c>
      <c r="C197" s="134" t="s">
        <v>311</v>
      </c>
      <c r="D197" s="84" t="s">
        <v>893</v>
      </c>
      <c r="E197" s="84"/>
      <c r="F197" s="84"/>
      <c r="G197" s="37"/>
      <c r="H197" s="34"/>
      <c r="I197" s="34"/>
      <c r="J197" s="34"/>
      <c r="K197" s="34"/>
    </row>
    <row r="198" spans="2:11" x14ac:dyDescent="0.3">
      <c r="B198" s="94" t="s">
        <v>1200</v>
      </c>
      <c r="C198" s="546" t="s">
        <v>657</v>
      </c>
      <c r="D198" s="546"/>
      <c r="E198" s="569"/>
      <c r="F198" s="569"/>
      <c r="G198" s="35" t="s">
        <v>644</v>
      </c>
      <c r="H198" s="35">
        <v>2021</v>
      </c>
      <c r="I198" s="35">
        <v>2022</v>
      </c>
      <c r="J198" s="35">
        <v>2023</v>
      </c>
      <c r="K198" s="36" t="s">
        <v>656</v>
      </c>
    </row>
    <row r="199" spans="2:11" x14ac:dyDescent="0.3">
      <c r="B199" s="94" t="s">
        <v>1200</v>
      </c>
      <c r="C199" s="586" t="s">
        <v>894</v>
      </c>
      <c r="D199" s="586"/>
      <c r="E199" s="587"/>
      <c r="F199" s="587"/>
      <c r="G199" s="69" t="s">
        <v>895</v>
      </c>
      <c r="H199" s="101">
        <v>4.9000000000000004</v>
      </c>
      <c r="I199" s="101">
        <v>6.2</v>
      </c>
      <c r="J199" s="101">
        <v>8.08</v>
      </c>
      <c r="K199" s="71"/>
    </row>
    <row r="200" spans="2:11" x14ac:dyDescent="0.3">
      <c r="B200" s="94" t="s">
        <v>1200</v>
      </c>
      <c r="C200" s="588" t="s">
        <v>897</v>
      </c>
      <c r="D200" s="588"/>
      <c r="E200" s="589"/>
      <c r="F200" s="589"/>
      <c r="G200" s="69" t="s">
        <v>895</v>
      </c>
      <c r="H200" s="101">
        <v>5.0999999999999996</v>
      </c>
      <c r="I200" s="101">
        <v>3.8</v>
      </c>
      <c r="J200" s="101">
        <v>8.5399999999999991</v>
      </c>
      <c r="K200" s="71"/>
    </row>
    <row r="201" spans="2:11" x14ac:dyDescent="0.3">
      <c r="B201" s="94" t="s">
        <v>1200</v>
      </c>
      <c r="C201" s="590" t="s">
        <v>896</v>
      </c>
      <c r="D201" s="590"/>
      <c r="E201" s="591"/>
      <c r="F201" s="591"/>
      <c r="G201" s="102" t="s">
        <v>895</v>
      </c>
      <c r="H201" s="103">
        <v>3.7</v>
      </c>
      <c r="I201" s="103">
        <v>4.4000000000000004</v>
      </c>
      <c r="J201" s="103">
        <v>4.99</v>
      </c>
      <c r="K201" s="104"/>
    </row>
    <row r="202" spans="2:11" x14ac:dyDescent="0.3">
      <c r="B202" s="94" t="s">
        <v>1200</v>
      </c>
      <c r="C202" s="135"/>
      <c r="D202" s="135"/>
      <c r="E202" s="34"/>
      <c r="F202" s="34"/>
      <c r="G202" s="37"/>
      <c r="H202" s="34"/>
      <c r="I202" s="34"/>
      <c r="J202" s="34"/>
      <c r="K202" s="34"/>
    </row>
    <row r="203" spans="2:11" x14ac:dyDescent="0.3">
      <c r="B203" s="94" t="s">
        <v>1200</v>
      </c>
      <c r="C203" s="134" t="s">
        <v>313</v>
      </c>
      <c r="D203" s="84" t="s">
        <v>699</v>
      </c>
      <c r="E203" s="34"/>
      <c r="F203" s="34"/>
      <c r="G203" s="34"/>
      <c r="H203" s="34"/>
      <c r="I203" s="34"/>
      <c r="J203" s="34"/>
      <c r="K203" s="34"/>
    </row>
    <row r="204" spans="2:11" x14ac:dyDescent="0.3">
      <c r="B204" s="94" t="s">
        <v>1200</v>
      </c>
      <c r="C204" s="546" t="s">
        <v>657</v>
      </c>
      <c r="D204" s="546"/>
      <c r="E204" s="569"/>
      <c r="F204" s="569"/>
      <c r="G204" s="35" t="s">
        <v>644</v>
      </c>
      <c r="H204" s="35">
        <v>2021</v>
      </c>
      <c r="I204" s="35">
        <v>2022</v>
      </c>
      <c r="J204" s="35">
        <v>2023</v>
      </c>
      <c r="K204" s="36" t="s">
        <v>656</v>
      </c>
    </row>
    <row r="205" spans="2:11" x14ac:dyDescent="0.3">
      <c r="B205" s="94" t="s">
        <v>1200</v>
      </c>
      <c r="C205" s="634" t="s">
        <v>898</v>
      </c>
      <c r="D205" s="634"/>
      <c r="E205" s="634"/>
      <c r="F205" s="590"/>
      <c r="G205" s="45" t="s">
        <v>33</v>
      </c>
      <c r="H205" s="98">
        <v>31</v>
      </c>
      <c r="I205" s="98">
        <v>27</v>
      </c>
      <c r="J205" s="98">
        <v>33</v>
      </c>
      <c r="K205" s="47"/>
    </row>
    <row r="206" spans="2:11" x14ac:dyDescent="0.3">
      <c r="B206" s="94" t="s">
        <v>1200</v>
      </c>
      <c r="C206" s="135"/>
      <c r="D206" s="135"/>
      <c r="E206" s="34"/>
      <c r="F206" s="34"/>
      <c r="G206" s="34"/>
      <c r="H206" s="34"/>
      <c r="I206" s="34"/>
      <c r="J206" s="34"/>
      <c r="K206" s="34"/>
    </row>
    <row r="207" spans="2:11" x14ac:dyDescent="0.3">
      <c r="B207" s="94" t="s">
        <v>1200</v>
      </c>
      <c r="C207" s="134" t="s">
        <v>315</v>
      </c>
      <c r="D207" s="134" t="s">
        <v>700</v>
      </c>
      <c r="E207" s="34"/>
      <c r="F207" s="34"/>
      <c r="G207" s="34"/>
      <c r="H207" s="34"/>
      <c r="I207" s="34"/>
      <c r="J207" s="34"/>
      <c r="K207" s="34"/>
    </row>
    <row r="208" spans="2:11" x14ac:dyDescent="0.3">
      <c r="B208" s="94" t="s">
        <v>1200</v>
      </c>
      <c r="C208" s="546" t="s">
        <v>657</v>
      </c>
      <c r="D208" s="546"/>
      <c r="E208" s="569"/>
      <c r="F208" s="569"/>
      <c r="G208" s="35" t="s">
        <v>644</v>
      </c>
      <c r="H208" s="35">
        <v>2021</v>
      </c>
      <c r="I208" s="35">
        <v>2022</v>
      </c>
      <c r="J208" s="35">
        <v>2023</v>
      </c>
      <c r="K208" s="36" t="s">
        <v>656</v>
      </c>
    </row>
    <row r="209" spans="2:11" x14ac:dyDescent="0.3">
      <c r="B209" s="94" t="s">
        <v>1200</v>
      </c>
      <c r="C209" s="536" t="s">
        <v>906</v>
      </c>
      <c r="D209" s="536"/>
      <c r="E209" s="562"/>
      <c r="F209" s="562"/>
      <c r="G209" s="40" t="s">
        <v>908</v>
      </c>
      <c r="H209" s="65">
        <v>5.7794117647058822</v>
      </c>
      <c r="I209" s="65">
        <v>9.9558823529411757</v>
      </c>
      <c r="J209" s="65">
        <v>25.228571428571428</v>
      </c>
      <c r="K209" s="105"/>
    </row>
    <row r="210" spans="2:11" x14ac:dyDescent="0.3">
      <c r="B210" s="94" t="s">
        <v>1200</v>
      </c>
      <c r="C210" s="536" t="s">
        <v>907</v>
      </c>
      <c r="D210" s="536"/>
      <c r="E210" s="562"/>
      <c r="F210" s="562"/>
      <c r="G210" s="40" t="s">
        <v>909</v>
      </c>
      <c r="H210" s="78">
        <v>2.1044117647058824E-2</v>
      </c>
      <c r="I210" s="78">
        <v>8.8874999999999996E-2</v>
      </c>
      <c r="J210" s="78">
        <v>0.24523571428571428</v>
      </c>
      <c r="K210" s="42"/>
    </row>
    <row r="211" spans="2:11" x14ac:dyDescent="0.3">
      <c r="B211" s="94" t="s">
        <v>1200</v>
      </c>
      <c r="C211" s="535" t="s">
        <v>1059</v>
      </c>
      <c r="D211" s="535"/>
      <c r="E211" s="535"/>
      <c r="F211" s="536"/>
      <c r="G211" s="40" t="s">
        <v>33</v>
      </c>
      <c r="H211" s="138" t="s">
        <v>182</v>
      </c>
      <c r="I211" s="138" t="s">
        <v>182</v>
      </c>
      <c r="J211" s="65">
        <v>80</v>
      </c>
      <c r="K211" s="42"/>
    </row>
    <row r="212" spans="2:11" ht="52.9" customHeight="1" x14ac:dyDescent="0.3">
      <c r="B212" s="94" t="s">
        <v>1200</v>
      </c>
      <c r="C212" s="542" t="s">
        <v>1208</v>
      </c>
      <c r="D212" s="555"/>
      <c r="E212" s="584" t="s">
        <v>1060</v>
      </c>
      <c r="F212" s="585"/>
      <c r="G212" s="40" t="s">
        <v>154</v>
      </c>
      <c r="H212" s="138" t="s">
        <v>182</v>
      </c>
      <c r="I212" s="138" t="s">
        <v>182</v>
      </c>
      <c r="J212" s="65">
        <v>100</v>
      </c>
      <c r="K212" s="42"/>
    </row>
    <row r="213" spans="2:11" ht="51" customHeight="1" x14ac:dyDescent="0.3">
      <c r="B213" s="94" t="s">
        <v>1200</v>
      </c>
      <c r="C213" s="557"/>
      <c r="D213" s="556"/>
      <c r="E213" s="584" t="s">
        <v>1061</v>
      </c>
      <c r="F213" s="585"/>
      <c r="G213" s="40" t="s">
        <v>154</v>
      </c>
      <c r="H213" s="138" t="s">
        <v>182</v>
      </c>
      <c r="I213" s="138" t="s">
        <v>182</v>
      </c>
      <c r="J213" s="65">
        <v>100</v>
      </c>
      <c r="K213" s="42"/>
    </row>
    <row r="214" spans="2:11" ht="38.450000000000003" customHeight="1" x14ac:dyDescent="0.3">
      <c r="B214" s="94" t="s">
        <v>1200</v>
      </c>
      <c r="C214" s="563"/>
      <c r="D214" s="564"/>
      <c r="E214" s="584" t="s">
        <v>1062</v>
      </c>
      <c r="F214" s="585"/>
      <c r="G214" s="40" t="s">
        <v>154</v>
      </c>
      <c r="H214" s="138" t="s">
        <v>182</v>
      </c>
      <c r="I214" s="138" t="s">
        <v>182</v>
      </c>
      <c r="J214" s="65">
        <v>100</v>
      </c>
      <c r="K214" s="42"/>
    </row>
    <row r="215" spans="2:11" ht="39" customHeight="1" x14ac:dyDescent="0.3">
      <c r="B215" s="94" t="s">
        <v>1200</v>
      </c>
      <c r="C215" s="574" t="s">
        <v>1209</v>
      </c>
      <c r="D215" s="575"/>
      <c r="E215" s="584" t="s">
        <v>1095</v>
      </c>
      <c r="F215" s="585"/>
      <c r="G215" s="40" t="s">
        <v>154</v>
      </c>
      <c r="H215" s="138" t="s">
        <v>182</v>
      </c>
      <c r="I215" s="138" t="s">
        <v>182</v>
      </c>
      <c r="J215" s="65">
        <v>6</v>
      </c>
      <c r="K215" s="42"/>
    </row>
    <row r="216" spans="2:11" ht="37.15" customHeight="1" x14ac:dyDescent="0.3">
      <c r="B216" s="94" t="s">
        <v>1200</v>
      </c>
      <c r="C216" s="580"/>
      <c r="D216" s="581"/>
      <c r="E216" s="635" t="s">
        <v>1096</v>
      </c>
      <c r="F216" s="636"/>
      <c r="G216" s="45" t="s">
        <v>154</v>
      </c>
      <c r="H216" s="194" t="s">
        <v>182</v>
      </c>
      <c r="I216" s="180" t="s">
        <v>182</v>
      </c>
      <c r="J216" s="67">
        <v>20</v>
      </c>
      <c r="K216" s="47"/>
    </row>
    <row r="217" spans="2:11" x14ac:dyDescent="0.3">
      <c r="B217" s="94" t="s">
        <v>1200</v>
      </c>
      <c r="C217" s="135"/>
      <c r="D217" s="135"/>
      <c r="E217" s="34"/>
      <c r="F217" s="34"/>
      <c r="G217" s="34"/>
      <c r="H217" s="34"/>
      <c r="I217" s="34"/>
      <c r="J217" s="34"/>
      <c r="K217" s="34"/>
    </row>
    <row r="218" spans="2:11" x14ac:dyDescent="0.3">
      <c r="B218" s="94" t="s">
        <v>1200</v>
      </c>
      <c r="C218" s="134" t="s">
        <v>317</v>
      </c>
      <c r="D218" s="84" t="s">
        <v>1097</v>
      </c>
      <c r="E218" s="84"/>
      <c r="F218" s="84"/>
      <c r="G218" s="34"/>
      <c r="H218" s="34"/>
      <c r="I218" s="34"/>
      <c r="J218" s="34"/>
      <c r="K218" s="34"/>
    </row>
    <row r="219" spans="2:11" x14ac:dyDescent="0.3">
      <c r="B219" s="94" t="s">
        <v>1200</v>
      </c>
      <c r="C219" s="546" t="s">
        <v>657</v>
      </c>
      <c r="D219" s="546"/>
      <c r="E219" s="569"/>
      <c r="F219" s="569"/>
      <c r="G219" s="35" t="s">
        <v>644</v>
      </c>
      <c r="H219" s="35">
        <v>2021</v>
      </c>
      <c r="I219" s="35">
        <v>2022</v>
      </c>
      <c r="J219" s="35">
        <v>2023</v>
      </c>
      <c r="K219" s="36" t="s">
        <v>656</v>
      </c>
    </row>
    <row r="220" spans="2:11" x14ac:dyDescent="0.3">
      <c r="B220" s="94" t="s">
        <v>1200</v>
      </c>
      <c r="C220" s="535" t="s">
        <v>921</v>
      </c>
      <c r="D220" s="535"/>
      <c r="E220" s="535"/>
      <c r="F220" s="536"/>
      <c r="G220" s="40" t="s">
        <v>33</v>
      </c>
      <c r="H220" s="97">
        <v>80.769230769230774</v>
      </c>
      <c r="I220" s="97">
        <v>76.666666666666671</v>
      </c>
      <c r="J220" s="97">
        <v>77.41935483870968</v>
      </c>
      <c r="K220" s="42"/>
    </row>
    <row r="221" spans="2:11" x14ac:dyDescent="0.3">
      <c r="B221" s="94" t="s">
        <v>1200</v>
      </c>
      <c r="C221" s="597" t="s">
        <v>1210</v>
      </c>
      <c r="D221" s="597"/>
      <c r="E221" s="597"/>
      <c r="F221" s="582"/>
      <c r="G221" s="40" t="s">
        <v>675</v>
      </c>
      <c r="H221" s="95">
        <v>6</v>
      </c>
      <c r="I221" s="95">
        <v>6</v>
      </c>
      <c r="J221" s="95">
        <v>6</v>
      </c>
      <c r="K221" s="42"/>
    </row>
    <row r="222" spans="2:11" x14ac:dyDescent="0.3">
      <c r="B222" s="94" t="s">
        <v>1200</v>
      </c>
      <c r="C222" s="535" t="s">
        <v>923</v>
      </c>
      <c r="D222" s="535"/>
      <c r="E222" s="535"/>
      <c r="F222" s="536"/>
      <c r="G222" s="40" t="s">
        <v>723</v>
      </c>
      <c r="H222" s="95">
        <v>4</v>
      </c>
      <c r="I222" s="95">
        <v>4</v>
      </c>
      <c r="J222" s="95">
        <v>4</v>
      </c>
      <c r="K222" s="42"/>
    </row>
    <row r="223" spans="2:11" x14ac:dyDescent="0.3">
      <c r="B223" s="94" t="s">
        <v>1200</v>
      </c>
      <c r="C223" s="541" t="s">
        <v>922</v>
      </c>
      <c r="D223" s="541"/>
      <c r="E223" s="541"/>
      <c r="F223" s="539"/>
      <c r="G223" s="45" t="s">
        <v>33</v>
      </c>
      <c r="H223" s="180" t="s">
        <v>182</v>
      </c>
      <c r="I223" s="180" t="s">
        <v>182</v>
      </c>
      <c r="J223" s="96">
        <v>47</v>
      </c>
      <c r="K223" s="47"/>
    </row>
    <row r="224" spans="2:11" x14ac:dyDescent="0.3">
      <c r="B224" s="94" t="s">
        <v>1200</v>
      </c>
      <c r="C224" s="135"/>
      <c r="D224" s="135"/>
      <c r="E224" s="34"/>
      <c r="F224" s="34"/>
      <c r="G224" s="34"/>
      <c r="H224" s="34"/>
      <c r="I224" s="34"/>
      <c r="J224" s="34"/>
      <c r="K224" s="34"/>
    </row>
    <row r="225" spans="2:11" x14ac:dyDescent="0.3">
      <c r="B225" s="94" t="s">
        <v>1200</v>
      </c>
      <c r="C225" s="134" t="s">
        <v>318</v>
      </c>
      <c r="D225" s="134" t="s">
        <v>1064</v>
      </c>
      <c r="E225" s="34"/>
      <c r="F225" s="34"/>
      <c r="G225" s="34"/>
      <c r="H225" s="34"/>
      <c r="I225" s="34"/>
      <c r="J225" s="34"/>
      <c r="K225" s="34"/>
    </row>
    <row r="226" spans="2:11" x14ac:dyDescent="0.3">
      <c r="B226" s="94" t="s">
        <v>1200</v>
      </c>
      <c r="C226" s="546" t="s">
        <v>657</v>
      </c>
      <c r="D226" s="546"/>
      <c r="E226" s="569"/>
      <c r="F226" s="569"/>
      <c r="G226" s="35" t="s">
        <v>644</v>
      </c>
      <c r="H226" s="35">
        <v>2021</v>
      </c>
      <c r="I226" s="35">
        <v>2022</v>
      </c>
      <c r="J226" s="35">
        <v>2023</v>
      </c>
      <c r="K226" s="36" t="s">
        <v>656</v>
      </c>
    </row>
    <row r="227" spans="2:11" x14ac:dyDescent="0.3">
      <c r="B227" s="94" t="s">
        <v>1200</v>
      </c>
      <c r="C227" s="547" t="s">
        <v>919</v>
      </c>
      <c r="D227" s="548"/>
      <c r="E227" s="559" t="s">
        <v>1065</v>
      </c>
      <c r="F227" s="536"/>
      <c r="G227" s="40" t="s">
        <v>33</v>
      </c>
      <c r="H227" s="95">
        <v>55.333338492408878</v>
      </c>
      <c r="I227" s="95">
        <v>62.552920214384308</v>
      </c>
      <c r="J227" s="95">
        <v>72.566791684744615</v>
      </c>
      <c r="K227" s="42"/>
    </row>
    <row r="228" spans="2:11" x14ac:dyDescent="0.3">
      <c r="B228" s="94" t="s">
        <v>1200</v>
      </c>
      <c r="C228" s="549"/>
      <c r="D228" s="550"/>
      <c r="E228" s="559" t="s">
        <v>1070</v>
      </c>
      <c r="F228" s="536"/>
      <c r="G228" s="40" t="s">
        <v>33</v>
      </c>
      <c r="H228" s="143" t="s">
        <v>217</v>
      </c>
      <c r="I228" s="143" t="s">
        <v>217</v>
      </c>
      <c r="J228" s="120">
        <v>0</v>
      </c>
      <c r="K228" s="42"/>
    </row>
    <row r="229" spans="2:11" x14ac:dyDescent="0.3">
      <c r="B229" s="94" t="s">
        <v>1200</v>
      </c>
      <c r="C229" s="549"/>
      <c r="D229" s="550"/>
      <c r="E229" s="559" t="s">
        <v>1066</v>
      </c>
      <c r="F229" s="536"/>
      <c r="G229" s="40" t="s">
        <v>33</v>
      </c>
      <c r="H229" s="143" t="s">
        <v>217</v>
      </c>
      <c r="I229" s="143" t="s">
        <v>217</v>
      </c>
      <c r="J229" s="95">
        <v>0</v>
      </c>
      <c r="K229" s="42"/>
    </row>
    <row r="230" spans="2:11" x14ac:dyDescent="0.3">
      <c r="B230" s="94" t="s">
        <v>1200</v>
      </c>
      <c r="C230" s="567"/>
      <c r="D230" s="568"/>
      <c r="E230" s="559" t="s">
        <v>1067</v>
      </c>
      <c r="F230" s="536"/>
      <c r="G230" s="40" t="s">
        <v>33</v>
      </c>
      <c r="H230" s="95">
        <v>59.916179913739988</v>
      </c>
      <c r="I230" s="95">
        <v>67.508475420858232</v>
      </c>
      <c r="J230" s="95">
        <v>96.042968605352755</v>
      </c>
      <c r="K230" s="42"/>
    </row>
    <row r="231" spans="2:11" x14ac:dyDescent="0.3">
      <c r="B231" s="94" t="s">
        <v>1200</v>
      </c>
      <c r="C231" s="547" t="s">
        <v>920</v>
      </c>
      <c r="D231" s="548"/>
      <c r="E231" s="559" t="s">
        <v>1068</v>
      </c>
      <c r="F231" s="536"/>
      <c r="G231" s="40" t="s">
        <v>33</v>
      </c>
      <c r="H231" s="143" t="s">
        <v>217</v>
      </c>
      <c r="I231" s="143" t="s">
        <v>217</v>
      </c>
      <c r="J231" s="95">
        <v>57.679988737869479</v>
      </c>
      <c r="K231" s="42"/>
    </row>
    <row r="232" spans="2:11" x14ac:dyDescent="0.3">
      <c r="B232" s="94" t="s">
        <v>1200</v>
      </c>
      <c r="C232" s="549"/>
      <c r="D232" s="550"/>
      <c r="E232" s="559" t="s">
        <v>1071</v>
      </c>
      <c r="F232" s="536"/>
      <c r="G232" s="40" t="s">
        <v>33</v>
      </c>
      <c r="H232" s="143" t="s">
        <v>217</v>
      </c>
      <c r="I232" s="143" t="s">
        <v>217</v>
      </c>
      <c r="J232" s="120">
        <v>0</v>
      </c>
      <c r="K232" s="42"/>
    </row>
    <row r="233" spans="2:11" x14ac:dyDescent="0.3">
      <c r="B233" s="94" t="s">
        <v>1200</v>
      </c>
      <c r="C233" s="549"/>
      <c r="D233" s="550"/>
      <c r="E233" s="559" t="s">
        <v>1069</v>
      </c>
      <c r="F233" s="536"/>
      <c r="G233" s="40" t="s">
        <v>33</v>
      </c>
      <c r="H233" s="143" t="s">
        <v>217</v>
      </c>
      <c r="I233" s="143" t="s">
        <v>217</v>
      </c>
      <c r="J233" s="95">
        <v>0</v>
      </c>
      <c r="K233" s="42"/>
    </row>
    <row r="234" spans="2:11" x14ac:dyDescent="0.3">
      <c r="B234" s="94" t="s">
        <v>1200</v>
      </c>
      <c r="C234" s="551"/>
      <c r="D234" s="552"/>
      <c r="E234" s="561" t="s">
        <v>931</v>
      </c>
      <c r="F234" s="539"/>
      <c r="G234" s="45" t="s">
        <v>33</v>
      </c>
      <c r="H234" s="119" t="s">
        <v>217</v>
      </c>
      <c r="I234" s="119" t="s">
        <v>217</v>
      </c>
      <c r="J234" s="96">
        <v>70</v>
      </c>
      <c r="K234" s="47"/>
    </row>
    <row r="235" spans="2:11" x14ac:dyDescent="0.3">
      <c r="B235" s="94" t="s">
        <v>1200</v>
      </c>
      <c r="C235" s="135"/>
      <c r="D235" s="135"/>
      <c r="E235" s="34"/>
      <c r="F235" s="34"/>
      <c r="G235" s="34"/>
      <c r="H235" s="34"/>
      <c r="I235" s="34"/>
      <c r="J235" s="34"/>
      <c r="K235" s="34"/>
    </row>
    <row r="236" spans="2:11" x14ac:dyDescent="0.3">
      <c r="B236" s="94" t="s">
        <v>1200</v>
      </c>
      <c r="C236" s="134" t="s">
        <v>320</v>
      </c>
      <c r="D236" s="84" t="s">
        <v>925</v>
      </c>
      <c r="E236" s="84"/>
      <c r="F236" s="84"/>
      <c r="G236" s="34"/>
      <c r="H236" s="34"/>
      <c r="I236" s="34"/>
      <c r="J236" s="34"/>
      <c r="K236" s="34"/>
    </row>
    <row r="237" spans="2:11" x14ac:dyDescent="0.3">
      <c r="B237" s="94" t="s">
        <v>1200</v>
      </c>
      <c r="C237" s="546" t="s">
        <v>657</v>
      </c>
      <c r="D237" s="546"/>
      <c r="E237" s="569"/>
      <c r="F237" s="569"/>
      <c r="G237" s="35" t="s">
        <v>644</v>
      </c>
      <c r="H237" s="35">
        <v>2021</v>
      </c>
      <c r="I237" s="35">
        <v>2022</v>
      </c>
      <c r="J237" s="35">
        <v>2023</v>
      </c>
      <c r="K237" s="36" t="s">
        <v>656</v>
      </c>
    </row>
    <row r="238" spans="2:11" x14ac:dyDescent="0.3">
      <c r="B238" s="94" t="s">
        <v>1200</v>
      </c>
      <c r="C238" s="541" t="s">
        <v>926</v>
      </c>
      <c r="D238" s="541"/>
      <c r="E238" s="541"/>
      <c r="F238" s="539"/>
      <c r="G238" s="45" t="s">
        <v>33</v>
      </c>
      <c r="H238" s="106">
        <v>1.6</v>
      </c>
      <c r="I238" s="106">
        <v>1.72</v>
      </c>
      <c r="J238" s="106">
        <v>1.81</v>
      </c>
      <c r="K238" s="47"/>
    </row>
    <row r="239" spans="2:11" x14ac:dyDescent="0.3">
      <c r="B239" s="94" t="s">
        <v>1200</v>
      </c>
      <c r="C239" s="135"/>
      <c r="D239" s="135"/>
      <c r="E239" s="34"/>
      <c r="F239" s="34"/>
      <c r="G239" s="34"/>
      <c r="H239" s="34"/>
      <c r="I239" s="34"/>
      <c r="J239" s="34"/>
      <c r="K239" s="34"/>
    </row>
    <row r="240" spans="2:11" x14ac:dyDescent="0.3">
      <c r="B240" s="94" t="s">
        <v>1200</v>
      </c>
      <c r="C240" s="134" t="s">
        <v>321</v>
      </c>
      <c r="D240" s="84" t="s">
        <v>703</v>
      </c>
      <c r="E240" s="84"/>
      <c r="F240" s="84"/>
      <c r="G240" s="34"/>
      <c r="H240" s="34"/>
      <c r="I240" s="34"/>
      <c r="J240" s="34"/>
      <c r="K240" s="34"/>
    </row>
    <row r="241" spans="2:11" x14ac:dyDescent="0.3">
      <c r="B241" s="94" t="s">
        <v>1200</v>
      </c>
      <c r="C241" s="546" t="s">
        <v>657</v>
      </c>
      <c r="D241" s="546"/>
      <c r="E241" s="569"/>
      <c r="F241" s="569"/>
      <c r="G241" s="35" t="s">
        <v>644</v>
      </c>
      <c r="H241" s="35">
        <v>2021</v>
      </c>
      <c r="I241" s="35">
        <v>2022</v>
      </c>
      <c r="J241" s="35">
        <v>2023</v>
      </c>
      <c r="K241" s="36" t="s">
        <v>656</v>
      </c>
    </row>
    <row r="242" spans="2:11" ht="17.45" customHeight="1" x14ac:dyDescent="0.3">
      <c r="B242" s="94" t="s">
        <v>1200</v>
      </c>
      <c r="C242" s="547" t="s">
        <v>933</v>
      </c>
      <c r="D242" s="548"/>
      <c r="E242" s="559" t="s">
        <v>1037</v>
      </c>
      <c r="F242" s="536"/>
      <c r="G242" s="40" t="s">
        <v>675</v>
      </c>
      <c r="H242" s="95">
        <v>0</v>
      </c>
      <c r="I242" s="95">
        <v>0</v>
      </c>
      <c r="J242" s="95">
        <v>0</v>
      </c>
      <c r="K242" s="42"/>
    </row>
    <row r="243" spans="2:11" x14ac:dyDescent="0.3">
      <c r="B243" s="94" t="s">
        <v>1200</v>
      </c>
      <c r="C243" s="549"/>
      <c r="D243" s="550"/>
      <c r="E243" s="559" t="s">
        <v>1033</v>
      </c>
      <c r="F243" s="536"/>
      <c r="G243" s="40" t="s">
        <v>675</v>
      </c>
      <c r="H243" s="95">
        <v>0</v>
      </c>
      <c r="I243" s="95">
        <v>0</v>
      </c>
      <c r="J243" s="95">
        <v>0</v>
      </c>
      <c r="K243" s="42"/>
    </row>
    <row r="244" spans="2:11" x14ac:dyDescent="0.3">
      <c r="B244" s="94" t="s">
        <v>1200</v>
      </c>
      <c r="C244" s="567"/>
      <c r="D244" s="568"/>
      <c r="E244" s="559" t="s">
        <v>1034</v>
      </c>
      <c r="F244" s="536"/>
      <c r="G244" s="40" t="s">
        <v>675</v>
      </c>
      <c r="H244" s="95">
        <v>0</v>
      </c>
      <c r="I244" s="95">
        <v>0</v>
      </c>
      <c r="J244" s="95">
        <v>0</v>
      </c>
      <c r="K244" s="42"/>
    </row>
    <row r="245" spans="2:11" ht="17.45" customHeight="1" x14ac:dyDescent="0.3">
      <c r="B245" s="94" t="s">
        <v>1200</v>
      </c>
      <c r="C245" s="547" t="s">
        <v>934</v>
      </c>
      <c r="D245" s="548"/>
      <c r="E245" s="559" t="s">
        <v>1037</v>
      </c>
      <c r="F245" s="536"/>
      <c r="G245" s="40" t="s">
        <v>675</v>
      </c>
      <c r="H245" s="95">
        <v>0</v>
      </c>
      <c r="I245" s="95">
        <v>0</v>
      </c>
      <c r="J245" s="95">
        <v>0</v>
      </c>
      <c r="K245" s="42"/>
    </row>
    <row r="246" spans="2:11" x14ac:dyDescent="0.3">
      <c r="B246" s="94" t="s">
        <v>1200</v>
      </c>
      <c r="C246" s="549"/>
      <c r="D246" s="550"/>
      <c r="E246" s="559" t="s">
        <v>1033</v>
      </c>
      <c r="F246" s="536"/>
      <c r="G246" s="40" t="s">
        <v>675</v>
      </c>
      <c r="H246" s="95">
        <v>0</v>
      </c>
      <c r="I246" s="95">
        <v>0</v>
      </c>
      <c r="J246" s="95">
        <v>0</v>
      </c>
      <c r="K246" s="42"/>
    </row>
    <row r="247" spans="2:11" x14ac:dyDescent="0.3">
      <c r="B247" s="94" t="s">
        <v>1200</v>
      </c>
      <c r="C247" s="567"/>
      <c r="D247" s="568"/>
      <c r="E247" s="559" t="s">
        <v>1034</v>
      </c>
      <c r="F247" s="536"/>
      <c r="G247" s="40" t="s">
        <v>675</v>
      </c>
      <c r="H247" s="95">
        <v>0</v>
      </c>
      <c r="I247" s="95">
        <v>0</v>
      </c>
      <c r="J247" s="95">
        <v>0</v>
      </c>
      <c r="K247" s="42"/>
    </row>
    <row r="248" spans="2:11" ht="17.45" customHeight="1" x14ac:dyDescent="0.3">
      <c r="B248" s="94" t="s">
        <v>1200</v>
      </c>
      <c r="C248" s="547" t="s">
        <v>935</v>
      </c>
      <c r="D248" s="548"/>
      <c r="E248" s="559" t="s">
        <v>1037</v>
      </c>
      <c r="F248" s="536"/>
      <c r="G248" s="40" t="s">
        <v>675</v>
      </c>
      <c r="H248" s="95">
        <v>0</v>
      </c>
      <c r="I248" s="95">
        <v>0</v>
      </c>
      <c r="J248" s="95">
        <v>0</v>
      </c>
      <c r="K248" s="42"/>
    </row>
    <row r="249" spans="2:11" x14ac:dyDescent="0.3">
      <c r="B249" s="94" t="s">
        <v>1200</v>
      </c>
      <c r="C249" s="549"/>
      <c r="D249" s="550"/>
      <c r="E249" s="559" t="s">
        <v>1033</v>
      </c>
      <c r="F249" s="536"/>
      <c r="G249" s="40" t="s">
        <v>675</v>
      </c>
      <c r="H249" s="95">
        <v>0</v>
      </c>
      <c r="I249" s="95">
        <v>0</v>
      </c>
      <c r="J249" s="95">
        <v>0</v>
      </c>
      <c r="K249" s="42"/>
    </row>
    <row r="250" spans="2:11" x14ac:dyDescent="0.3">
      <c r="B250" s="94" t="s">
        <v>1200</v>
      </c>
      <c r="C250" s="551"/>
      <c r="D250" s="552"/>
      <c r="E250" s="561" t="s">
        <v>1034</v>
      </c>
      <c r="F250" s="539"/>
      <c r="G250" s="45" t="s">
        <v>675</v>
      </c>
      <c r="H250" s="195">
        <v>0</v>
      </c>
      <c r="I250" s="96">
        <v>0</v>
      </c>
      <c r="J250" s="96">
        <v>0</v>
      </c>
      <c r="K250" s="47"/>
    </row>
    <row r="251" spans="2:11" x14ac:dyDescent="0.3">
      <c r="B251" s="94" t="s">
        <v>1200</v>
      </c>
      <c r="C251" s="135"/>
      <c r="D251" s="135"/>
      <c r="E251" s="34"/>
      <c r="F251" s="34"/>
      <c r="G251" s="34"/>
      <c r="H251" s="34"/>
      <c r="I251" s="34"/>
      <c r="J251" s="34"/>
      <c r="K251" s="34"/>
    </row>
    <row r="252" spans="2:11" x14ac:dyDescent="0.3">
      <c r="B252" s="94" t="s">
        <v>1200</v>
      </c>
      <c r="C252" s="134" t="s">
        <v>322</v>
      </c>
      <c r="D252" s="84" t="s">
        <v>1075</v>
      </c>
      <c r="E252" s="34"/>
      <c r="F252" s="34"/>
      <c r="G252" s="37"/>
      <c r="H252" s="34"/>
      <c r="I252" s="34"/>
      <c r="J252" s="34"/>
      <c r="K252" s="34"/>
    </row>
    <row r="253" spans="2:11" x14ac:dyDescent="0.3">
      <c r="B253" s="94" t="s">
        <v>1200</v>
      </c>
      <c r="C253" s="546" t="s">
        <v>657</v>
      </c>
      <c r="D253" s="546"/>
      <c r="E253" s="569"/>
      <c r="F253" s="569"/>
      <c r="G253" s="35" t="s">
        <v>644</v>
      </c>
      <c r="H253" s="35">
        <v>2021</v>
      </c>
      <c r="I253" s="35">
        <v>2022</v>
      </c>
      <c r="J253" s="35">
        <v>2023</v>
      </c>
      <c r="K253" s="36" t="s">
        <v>656</v>
      </c>
    </row>
    <row r="254" spans="2:11" x14ac:dyDescent="0.3">
      <c r="B254" s="94" t="s">
        <v>1200</v>
      </c>
      <c r="C254" s="535" t="s">
        <v>767</v>
      </c>
      <c r="D254" s="535"/>
      <c r="E254" s="535"/>
      <c r="F254" s="536"/>
      <c r="G254" s="40" t="s">
        <v>723</v>
      </c>
      <c r="H254" s="120" t="s">
        <v>217</v>
      </c>
      <c r="I254" s="120" t="s">
        <v>217</v>
      </c>
      <c r="J254" s="95">
        <v>0</v>
      </c>
      <c r="K254" s="42"/>
    </row>
    <row r="255" spans="2:11" x14ac:dyDescent="0.3">
      <c r="B255" s="94" t="s">
        <v>1200</v>
      </c>
      <c r="C255" s="541" t="s">
        <v>1196</v>
      </c>
      <c r="D255" s="541"/>
      <c r="E255" s="541"/>
      <c r="F255" s="539"/>
      <c r="G255" s="45" t="s">
        <v>654</v>
      </c>
      <c r="H255" s="121" t="s">
        <v>217</v>
      </c>
      <c r="I255" s="77" t="s">
        <v>217</v>
      </c>
      <c r="J255" s="96">
        <v>0</v>
      </c>
      <c r="K255" s="47"/>
    </row>
    <row r="256" spans="2:11" x14ac:dyDescent="0.3">
      <c r="B256" s="94" t="s">
        <v>1200</v>
      </c>
      <c r="C256" s="135"/>
      <c r="D256" s="135"/>
      <c r="E256" s="34"/>
      <c r="F256" s="34"/>
      <c r="G256" s="34"/>
      <c r="H256" s="34"/>
      <c r="I256" s="34"/>
      <c r="J256" s="34"/>
      <c r="K256" s="34"/>
    </row>
    <row r="257" spans="2:11" x14ac:dyDescent="0.3">
      <c r="B257" s="94" t="s">
        <v>1200</v>
      </c>
      <c r="C257" s="134" t="s">
        <v>324</v>
      </c>
      <c r="D257" s="84" t="s">
        <v>939</v>
      </c>
      <c r="E257" s="34"/>
      <c r="F257" s="34"/>
      <c r="G257" s="37"/>
      <c r="H257" s="34"/>
      <c r="I257" s="34"/>
      <c r="J257" s="34"/>
      <c r="K257" s="34"/>
    </row>
    <row r="258" spans="2:11" x14ac:dyDescent="0.3">
      <c r="B258" s="94" t="s">
        <v>1200</v>
      </c>
      <c r="C258" s="546" t="s">
        <v>657</v>
      </c>
      <c r="D258" s="546"/>
      <c r="E258" s="569"/>
      <c r="F258" s="569"/>
      <c r="G258" s="35" t="s">
        <v>644</v>
      </c>
      <c r="H258" s="35">
        <v>2021</v>
      </c>
      <c r="I258" s="35">
        <v>2022</v>
      </c>
      <c r="J258" s="35">
        <v>2023</v>
      </c>
      <c r="K258" s="36" t="s">
        <v>656</v>
      </c>
    </row>
    <row r="259" spans="2:11" x14ac:dyDescent="0.3">
      <c r="B259" s="94" t="s">
        <v>1200</v>
      </c>
      <c r="C259" s="535" t="s">
        <v>940</v>
      </c>
      <c r="D259" s="535"/>
      <c r="E259" s="535"/>
      <c r="F259" s="536"/>
      <c r="G259" s="40" t="s">
        <v>675</v>
      </c>
      <c r="H259" s="95">
        <v>64</v>
      </c>
      <c r="I259" s="95">
        <v>62</v>
      </c>
      <c r="J259" s="95">
        <v>70</v>
      </c>
      <c r="K259" s="42"/>
    </row>
    <row r="260" spans="2:11" x14ac:dyDescent="0.3">
      <c r="B260" s="94" t="s">
        <v>1200</v>
      </c>
      <c r="C260" s="541" t="s">
        <v>941</v>
      </c>
      <c r="D260" s="541"/>
      <c r="E260" s="541"/>
      <c r="F260" s="539"/>
      <c r="G260" s="45" t="s">
        <v>675</v>
      </c>
      <c r="H260" s="96">
        <v>64</v>
      </c>
      <c r="I260" s="96">
        <v>62</v>
      </c>
      <c r="J260" s="96">
        <v>70</v>
      </c>
      <c r="K260" s="47"/>
    </row>
    <row r="261" spans="2:11" x14ac:dyDescent="0.3">
      <c r="B261" s="94" t="s">
        <v>1200</v>
      </c>
      <c r="C261" s="135"/>
      <c r="D261" s="135"/>
      <c r="E261" s="34"/>
      <c r="F261" s="34"/>
      <c r="G261" s="34"/>
      <c r="H261" s="34"/>
      <c r="I261" s="34"/>
      <c r="J261" s="34"/>
      <c r="K261" s="34"/>
    </row>
    <row r="262" spans="2:11" x14ac:dyDescent="0.3">
      <c r="B262" s="94" t="s">
        <v>1200</v>
      </c>
      <c r="C262" s="134" t="s">
        <v>327</v>
      </c>
      <c r="D262" s="84" t="s">
        <v>706</v>
      </c>
      <c r="E262" s="34"/>
      <c r="F262" s="34"/>
      <c r="G262" s="34"/>
      <c r="H262" s="34"/>
      <c r="I262" s="34"/>
      <c r="J262" s="34"/>
      <c r="K262" s="34"/>
    </row>
    <row r="263" spans="2:11" x14ac:dyDescent="0.3">
      <c r="B263" s="94" t="s">
        <v>1200</v>
      </c>
      <c r="C263" s="546" t="s">
        <v>657</v>
      </c>
      <c r="D263" s="546"/>
      <c r="E263" s="569"/>
      <c r="F263" s="569"/>
      <c r="G263" s="35" t="s">
        <v>644</v>
      </c>
      <c r="H263" s="35">
        <v>2021</v>
      </c>
      <c r="I263" s="35">
        <v>2022</v>
      </c>
      <c r="J263" s="35">
        <v>2023</v>
      </c>
      <c r="K263" s="36" t="s">
        <v>656</v>
      </c>
    </row>
    <row r="264" spans="2:11" x14ac:dyDescent="0.3">
      <c r="B264" s="94" t="s">
        <v>1200</v>
      </c>
      <c r="C264" s="542" t="s">
        <v>942</v>
      </c>
      <c r="D264" s="555"/>
      <c r="E264" s="559" t="s">
        <v>180</v>
      </c>
      <c r="F264" s="536"/>
      <c r="G264" s="40" t="s">
        <v>675</v>
      </c>
      <c r="H264" s="114">
        <v>0</v>
      </c>
      <c r="I264" s="114">
        <v>0</v>
      </c>
      <c r="J264" s="114">
        <v>0</v>
      </c>
      <c r="K264" s="42"/>
    </row>
    <row r="265" spans="2:11" ht="33" x14ac:dyDescent="0.3">
      <c r="B265" s="94" t="s">
        <v>1200</v>
      </c>
      <c r="C265" s="557"/>
      <c r="D265" s="556"/>
      <c r="E265" s="559" t="s">
        <v>181</v>
      </c>
      <c r="F265" s="536"/>
      <c r="G265" s="107" t="s">
        <v>182</v>
      </c>
      <c r="H265" s="114">
        <v>0</v>
      </c>
      <c r="I265" s="172">
        <v>14.705882352941178</v>
      </c>
      <c r="J265" s="114">
        <v>0</v>
      </c>
      <c r="K265" s="105" t="s">
        <v>1111</v>
      </c>
    </row>
    <row r="266" spans="2:11" x14ac:dyDescent="0.3">
      <c r="B266" s="94" t="s">
        <v>1200</v>
      </c>
      <c r="C266" s="557"/>
      <c r="D266" s="556"/>
      <c r="E266" s="559" t="s">
        <v>183</v>
      </c>
      <c r="F266" s="536"/>
      <c r="G266" s="107" t="s">
        <v>182</v>
      </c>
      <c r="H266" s="114">
        <v>0</v>
      </c>
      <c r="I266" s="114">
        <v>0</v>
      </c>
      <c r="J266" s="114">
        <v>0</v>
      </c>
      <c r="K266" s="42" t="s">
        <v>948</v>
      </c>
    </row>
    <row r="267" spans="2:11" hidden="1" x14ac:dyDescent="0.3">
      <c r="B267" s="94" t="s">
        <v>1200</v>
      </c>
      <c r="C267" s="557"/>
      <c r="D267" s="556"/>
      <c r="E267" s="559" t="s">
        <v>184</v>
      </c>
      <c r="F267" s="536"/>
      <c r="G267" s="107" t="s">
        <v>182</v>
      </c>
      <c r="H267" s="114">
        <v>0</v>
      </c>
      <c r="I267" s="172">
        <v>14.705882352941178</v>
      </c>
      <c r="J267" s="114">
        <v>0</v>
      </c>
      <c r="K267" s="42" t="s">
        <v>948</v>
      </c>
    </row>
    <row r="268" spans="2:11" x14ac:dyDescent="0.3">
      <c r="B268" s="94" t="s">
        <v>1200</v>
      </c>
      <c r="C268" s="557"/>
      <c r="D268" s="556"/>
      <c r="E268" s="559" t="s">
        <v>1197</v>
      </c>
      <c r="F268" s="536"/>
      <c r="G268" s="40" t="s">
        <v>187</v>
      </c>
      <c r="H268" s="114">
        <v>0</v>
      </c>
      <c r="I268" s="114">
        <v>0</v>
      </c>
      <c r="J268" s="114">
        <v>0</v>
      </c>
      <c r="K268" s="42" t="s">
        <v>948</v>
      </c>
    </row>
    <row r="269" spans="2:11" x14ac:dyDescent="0.3">
      <c r="B269" s="94" t="s">
        <v>1200</v>
      </c>
      <c r="C269" s="563"/>
      <c r="D269" s="564"/>
      <c r="E269" s="559" t="s">
        <v>945</v>
      </c>
      <c r="F269" s="536"/>
      <c r="G269" s="40" t="s">
        <v>33</v>
      </c>
      <c r="H269" s="114">
        <v>0</v>
      </c>
      <c r="I269" s="172">
        <v>0.8</v>
      </c>
      <c r="J269" s="114">
        <v>0</v>
      </c>
      <c r="K269" s="42" t="s">
        <v>948</v>
      </c>
    </row>
    <row r="270" spans="2:11" x14ac:dyDescent="0.3">
      <c r="B270" s="94" t="s">
        <v>1200</v>
      </c>
      <c r="C270" s="542" t="s">
        <v>1083</v>
      </c>
      <c r="D270" s="555"/>
      <c r="E270" s="559" t="s">
        <v>180</v>
      </c>
      <c r="F270" s="536"/>
      <c r="G270" s="40" t="s">
        <v>675</v>
      </c>
      <c r="H270" s="172">
        <v>1</v>
      </c>
      <c r="I270" s="114">
        <v>0</v>
      </c>
      <c r="J270" s="114">
        <v>0</v>
      </c>
      <c r="K270" s="42"/>
    </row>
    <row r="271" spans="2:11" ht="33" x14ac:dyDescent="0.3">
      <c r="B271" s="94" t="s">
        <v>1200</v>
      </c>
      <c r="C271" s="557"/>
      <c r="D271" s="556"/>
      <c r="E271" s="559" t="s">
        <v>181</v>
      </c>
      <c r="F271" s="536"/>
      <c r="G271" s="107" t="s">
        <v>182</v>
      </c>
      <c r="H271" s="287">
        <v>2.6737967914438503</v>
      </c>
      <c r="I271" s="287">
        <v>2.7624309392265194</v>
      </c>
      <c r="J271" s="114">
        <v>0</v>
      </c>
      <c r="K271" s="105" t="s">
        <v>1112</v>
      </c>
    </row>
    <row r="272" spans="2:11" x14ac:dyDescent="0.3">
      <c r="B272" s="94" t="s">
        <v>1200</v>
      </c>
      <c r="C272" s="557"/>
      <c r="D272" s="556"/>
      <c r="E272" s="559" t="s">
        <v>183</v>
      </c>
      <c r="F272" s="536"/>
      <c r="G272" s="107" t="s">
        <v>182</v>
      </c>
      <c r="H272" s="114">
        <v>0</v>
      </c>
      <c r="I272" s="114">
        <v>0</v>
      </c>
      <c r="J272" s="114">
        <v>0</v>
      </c>
      <c r="K272" s="42" t="s">
        <v>948</v>
      </c>
    </row>
    <row r="273" spans="2:11" ht="33" x14ac:dyDescent="0.3">
      <c r="B273" s="94" t="s">
        <v>1200</v>
      </c>
      <c r="C273" s="557"/>
      <c r="D273" s="556"/>
      <c r="E273" s="559" t="s">
        <v>184</v>
      </c>
      <c r="F273" s="536"/>
      <c r="G273" s="107" t="s">
        <v>182</v>
      </c>
      <c r="H273" s="287">
        <v>2.6737967914438503</v>
      </c>
      <c r="I273" s="287">
        <v>2.7624309392265194</v>
      </c>
      <c r="J273" s="114">
        <v>0</v>
      </c>
      <c r="K273" s="105" t="s">
        <v>1112</v>
      </c>
    </row>
    <row r="274" spans="2:11" x14ac:dyDescent="0.3">
      <c r="B274" s="94" t="s">
        <v>1200</v>
      </c>
      <c r="C274" s="557"/>
      <c r="D274" s="556"/>
      <c r="E274" s="559" t="s">
        <v>1197</v>
      </c>
      <c r="F274" s="536"/>
      <c r="G274" s="40" t="s">
        <v>187</v>
      </c>
      <c r="H274" s="114">
        <v>0.480769230769231</v>
      </c>
      <c r="I274" s="114">
        <v>0</v>
      </c>
      <c r="J274" s="114">
        <v>0</v>
      </c>
      <c r="K274" s="42"/>
    </row>
    <row r="275" spans="2:11" x14ac:dyDescent="0.3">
      <c r="B275" s="94" t="s">
        <v>1200</v>
      </c>
      <c r="C275" s="543"/>
      <c r="D275" s="558"/>
      <c r="E275" s="561" t="s">
        <v>945</v>
      </c>
      <c r="F275" s="539"/>
      <c r="G275" s="45" t="s">
        <v>33</v>
      </c>
      <c r="H275" s="83">
        <v>0.48076923076923078</v>
      </c>
      <c r="I275" s="173">
        <v>1.5075376884422109</v>
      </c>
      <c r="J275" s="83">
        <v>0</v>
      </c>
      <c r="K275" s="47"/>
    </row>
    <row r="276" spans="2:11" x14ac:dyDescent="0.3">
      <c r="B276" s="94" t="s">
        <v>1200</v>
      </c>
      <c r="C276" s="135"/>
      <c r="D276" s="135"/>
      <c r="E276" s="34"/>
      <c r="F276" s="34"/>
      <c r="G276" s="34"/>
      <c r="H276" s="34"/>
      <c r="I276" s="34"/>
      <c r="J276" s="34"/>
      <c r="K276" s="34"/>
    </row>
    <row r="277" spans="2:11" x14ac:dyDescent="0.3">
      <c r="B277" s="94" t="s">
        <v>1200</v>
      </c>
      <c r="C277" s="134" t="s">
        <v>329</v>
      </c>
      <c r="D277" s="134" t="s">
        <v>1084</v>
      </c>
      <c r="E277" s="34"/>
      <c r="F277" s="34"/>
      <c r="G277" s="34"/>
      <c r="H277" s="34"/>
      <c r="I277" s="34"/>
      <c r="J277" s="34"/>
      <c r="K277" s="34"/>
    </row>
    <row r="278" spans="2:11" x14ac:dyDescent="0.3">
      <c r="B278" s="94" t="s">
        <v>1200</v>
      </c>
      <c r="C278" s="546" t="s">
        <v>657</v>
      </c>
      <c r="D278" s="546"/>
      <c r="E278" s="569"/>
      <c r="F278" s="569"/>
      <c r="G278" s="35" t="s">
        <v>644</v>
      </c>
      <c r="H278" s="35">
        <v>2021</v>
      </c>
      <c r="I278" s="35">
        <v>2022</v>
      </c>
      <c r="J278" s="35">
        <v>2023</v>
      </c>
      <c r="K278" s="36" t="s">
        <v>656</v>
      </c>
    </row>
    <row r="279" spans="2:11" x14ac:dyDescent="0.3">
      <c r="B279" s="94" t="s">
        <v>1200</v>
      </c>
      <c r="C279" s="542" t="s">
        <v>1079</v>
      </c>
      <c r="D279" s="555"/>
      <c r="E279" s="559" t="s">
        <v>1081</v>
      </c>
      <c r="F279" s="536"/>
      <c r="G279" s="40" t="s">
        <v>709</v>
      </c>
      <c r="H279" s="49">
        <v>2</v>
      </c>
      <c r="I279" s="49">
        <v>3</v>
      </c>
      <c r="J279" s="49">
        <v>1</v>
      </c>
      <c r="K279" s="42"/>
    </row>
    <row r="280" spans="2:11" x14ac:dyDescent="0.3">
      <c r="B280" s="94" t="s">
        <v>1200</v>
      </c>
      <c r="C280" s="601" t="s">
        <v>1082</v>
      </c>
      <c r="D280" s="602"/>
      <c r="E280" s="561" t="s">
        <v>1081</v>
      </c>
      <c r="F280" s="539"/>
      <c r="G280" s="45" t="s">
        <v>709</v>
      </c>
      <c r="H280" s="51">
        <v>2</v>
      </c>
      <c r="I280" s="51">
        <v>2</v>
      </c>
      <c r="J280" s="51">
        <v>1</v>
      </c>
      <c r="K280" s="47"/>
    </row>
    <row r="281" spans="2:11" x14ac:dyDescent="0.3">
      <c r="B281" s="94" t="s">
        <v>1200</v>
      </c>
      <c r="C281" s="135"/>
      <c r="D281" s="135"/>
      <c r="E281" s="34"/>
      <c r="F281" s="34"/>
      <c r="G281" s="37"/>
      <c r="H281" s="34"/>
      <c r="I281" s="34"/>
      <c r="J281" s="34"/>
      <c r="K281" s="34"/>
    </row>
    <row r="282" spans="2:11" x14ac:dyDescent="0.3">
      <c r="B282" s="94" t="s">
        <v>1200</v>
      </c>
      <c r="C282"/>
      <c r="D282"/>
      <c r="G282"/>
    </row>
    <row r="283" spans="2:11" hidden="1" x14ac:dyDescent="0.3">
      <c r="C283"/>
      <c r="D283"/>
      <c r="G283"/>
    </row>
    <row r="284" spans="2:11" hidden="1" x14ac:dyDescent="0.3">
      <c r="C284"/>
      <c r="D284"/>
      <c r="G284"/>
    </row>
    <row r="285" spans="2:11" hidden="1" x14ac:dyDescent="0.3">
      <c r="C285"/>
      <c r="D285"/>
      <c r="G285"/>
    </row>
    <row r="286" spans="2:11" hidden="1" x14ac:dyDescent="0.3">
      <c r="B286" s="94" t="s">
        <v>1200</v>
      </c>
    </row>
  </sheetData>
  <sheetProtection algorithmName="SHA-512" hashValue="dg3rJyESUk4ljbuMtugvzZUHRro5xOUYZ8bDJXYt7JWAQFI632sl+ZzwtpKsO6agCkacRfK2pV/WgPQiv/iWSA==" saltValue="EzIEecYpnQmzNR1Jiy7xiA==" spinCount="100000" sheet="1" objects="1" scenarios="1"/>
  <autoFilter ref="B4:K285"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89">
    <mergeCell ref="C280:D280"/>
    <mergeCell ref="E280:F280"/>
    <mergeCell ref="C259:F259"/>
    <mergeCell ref="C260:F260"/>
    <mergeCell ref="E264:F264"/>
    <mergeCell ref="E265:F265"/>
    <mergeCell ref="E266:F266"/>
    <mergeCell ref="E267:F267"/>
    <mergeCell ref="C263:F263"/>
    <mergeCell ref="E279:F279"/>
    <mergeCell ref="E268:F268"/>
    <mergeCell ref="E269:F269"/>
    <mergeCell ref="E270:F270"/>
    <mergeCell ref="E271:F271"/>
    <mergeCell ref="E272:F272"/>
    <mergeCell ref="E273:F273"/>
    <mergeCell ref="E274:F274"/>
    <mergeCell ref="C264:D269"/>
    <mergeCell ref="C270:D275"/>
    <mergeCell ref="E275:F275"/>
    <mergeCell ref="C278:F278"/>
    <mergeCell ref="C279:D279"/>
    <mergeCell ref="C253:F253"/>
    <mergeCell ref="C254:F254"/>
    <mergeCell ref="C255:F255"/>
    <mergeCell ref="C258:F258"/>
    <mergeCell ref="C245:D247"/>
    <mergeCell ref="E245:F245"/>
    <mergeCell ref="E246:F246"/>
    <mergeCell ref="E247:F247"/>
    <mergeCell ref="C248:D250"/>
    <mergeCell ref="E248:F248"/>
    <mergeCell ref="E249:F249"/>
    <mergeCell ref="E250:F250"/>
    <mergeCell ref="C238:F238"/>
    <mergeCell ref="C241:F241"/>
    <mergeCell ref="C242:D244"/>
    <mergeCell ref="E242:F242"/>
    <mergeCell ref="E243:F243"/>
    <mergeCell ref="E244:F244"/>
    <mergeCell ref="C231:D234"/>
    <mergeCell ref="E231:F231"/>
    <mergeCell ref="E232:F232"/>
    <mergeCell ref="E233:F233"/>
    <mergeCell ref="E234:F234"/>
    <mergeCell ref="C237:F237"/>
    <mergeCell ref="C221:F221"/>
    <mergeCell ref="C222:F222"/>
    <mergeCell ref="C223:F223"/>
    <mergeCell ref="C226:F226"/>
    <mergeCell ref="C227:D230"/>
    <mergeCell ref="E227:F227"/>
    <mergeCell ref="E228:F228"/>
    <mergeCell ref="E229:F229"/>
    <mergeCell ref="E230:F230"/>
    <mergeCell ref="C210:F210"/>
    <mergeCell ref="C211:F211"/>
    <mergeCell ref="C212:D214"/>
    <mergeCell ref="C215:D216"/>
    <mergeCell ref="C219:F219"/>
    <mergeCell ref="C220:F220"/>
    <mergeCell ref="C201:F201"/>
    <mergeCell ref="C204:F204"/>
    <mergeCell ref="C205:F205"/>
    <mergeCell ref="C208:F208"/>
    <mergeCell ref="C209:F209"/>
    <mergeCell ref="E212:F212"/>
    <mergeCell ref="E213:F213"/>
    <mergeCell ref="E214:F214"/>
    <mergeCell ref="E215:F215"/>
    <mergeCell ref="E216:F216"/>
    <mergeCell ref="C193:F193"/>
    <mergeCell ref="C194:F194"/>
    <mergeCell ref="C195:F195"/>
    <mergeCell ref="C198:F198"/>
    <mergeCell ref="C199:F199"/>
    <mergeCell ref="C200:F200"/>
    <mergeCell ref="C179:D184"/>
    <mergeCell ref="E179:F179"/>
    <mergeCell ref="E180:E181"/>
    <mergeCell ref="E182:E184"/>
    <mergeCell ref="C185:D190"/>
    <mergeCell ref="E185:F185"/>
    <mergeCell ref="E186:E187"/>
    <mergeCell ref="E188:E190"/>
    <mergeCell ref="C172:D174"/>
    <mergeCell ref="E172:F172"/>
    <mergeCell ref="E173:F173"/>
    <mergeCell ref="E174:F174"/>
    <mergeCell ref="C177:F177"/>
    <mergeCell ref="C178:F178"/>
    <mergeCell ref="C161:F161"/>
    <mergeCell ref="C162:D171"/>
    <mergeCell ref="E162:E163"/>
    <mergeCell ref="E164:E165"/>
    <mergeCell ref="E166:E167"/>
    <mergeCell ref="E168:E169"/>
    <mergeCell ref="E170:E171"/>
    <mergeCell ref="C141:D149"/>
    <mergeCell ref="E141:E143"/>
    <mergeCell ref="E144:E146"/>
    <mergeCell ref="E147:E149"/>
    <mergeCell ref="C150:D158"/>
    <mergeCell ref="E150:E152"/>
    <mergeCell ref="E153:E155"/>
    <mergeCell ref="E156:E158"/>
    <mergeCell ref="C128:F128"/>
    <mergeCell ref="C129:F129"/>
    <mergeCell ref="C130:F130"/>
    <mergeCell ref="C137:F137"/>
    <mergeCell ref="C138:F138"/>
    <mergeCell ref="C139:D140"/>
    <mergeCell ref="E139:F139"/>
    <mergeCell ref="E140:F140"/>
    <mergeCell ref="C123:D125"/>
    <mergeCell ref="C102:D108"/>
    <mergeCell ref="E102:F102"/>
    <mergeCell ref="E103:F103"/>
    <mergeCell ref="E104:F104"/>
    <mergeCell ref="E105:E108"/>
    <mergeCell ref="C109:D115"/>
    <mergeCell ref="E109:F109"/>
    <mergeCell ref="E110:F110"/>
    <mergeCell ref="E111:F111"/>
    <mergeCell ref="E112:E115"/>
    <mergeCell ref="C94:F94"/>
    <mergeCell ref="C95:D101"/>
    <mergeCell ref="E95:F95"/>
    <mergeCell ref="E96:F96"/>
    <mergeCell ref="E97:F97"/>
    <mergeCell ref="E98:E101"/>
    <mergeCell ref="C118:F118"/>
    <mergeCell ref="C119:F119"/>
    <mergeCell ref="C122:F122"/>
    <mergeCell ref="C87:F87"/>
    <mergeCell ref="C88:F88"/>
    <mergeCell ref="C89:F89"/>
    <mergeCell ref="C90:F90"/>
    <mergeCell ref="C91:F91"/>
    <mergeCell ref="C79:F79"/>
    <mergeCell ref="C80:F80"/>
    <mergeCell ref="C81:F81"/>
    <mergeCell ref="C82:F82"/>
    <mergeCell ref="C85:F85"/>
    <mergeCell ref="C86:F86"/>
    <mergeCell ref="C69:F69"/>
    <mergeCell ref="C72:F72"/>
    <mergeCell ref="C73:F73"/>
    <mergeCell ref="C74:F74"/>
    <mergeCell ref="C77:F77"/>
    <mergeCell ref="C78:F78"/>
    <mergeCell ref="C62:F62"/>
    <mergeCell ref="C63:F63"/>
    <mergeCell ref="C66:F66"/>
    <mergeCell ref="C67:F67"/>
    <mergeCell ref="C68:F68"/>
    <mergeCell ref="C52:F52"/>
    <mergeCell ref="C53:F53"/>
    <mergeCell ref="C56:F56"/>
    <mergeCell ref="C57:D61"/>
    <mergeCell ref="E57:F57"/>
    <mergeCell ref="E58:F58"/>
    <mergeCell ref="E59:F59"/>
    <mergeCell ref="E60:F60"/>
    <mergeCell ref="E61:F61"/>
    <mergeCell ref="C17:F17"/>
    <mergeCell ref="C18:F18"/>
    <mergeCell ref="C35:F35"/>
    <mergeCell ref="C38:F38"/>
    <mergeCell ref="C40:D51"/>
    <mergeCell ref="E40:F40"/>
    <mergeCell ref="E41:E47"/>
    <mergeCell ref="E48:E51"/>
    <mergeCell ref="C19:F19"/>
    <mergeCell ref="C22:F22"/>
    <mergeCell ref="C23:F23"/>
    <mergeCell ref="C24:F24"/>
    <mergeCell ref="C31:F31"/>
    <mergeCell ref="C32:D34"/>
    <mergeCell ref="C39:F39"/>
    <mergeCell ref="C11:F11"/>
    <mergeCell ref="C12:F12"/>
    <mergeCell ref="C13:F13"/>
    <mergeCell ref="C14:F14"/>
    <mergeCell ref="B2:K2"/>
    <mergeCell ref="B4:K4"/>
    <mergeCell ref="B5:D5"/>
    <mergeCell ref="C9:F9"/>
    <mergeCell ref="C10:F10"/>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9AA0-6DB4-4E11-A272-09AF927348EB}">
  <sheetPr>
    <tabColor theme="9" tint="0.39997558519241921"/>
  </sheetPr>
  <dimension ref="A1:L256"/>
  <sheetViews>
    <sheetView showGridLines="0" zoomScale="85" zoomScaleNormal="85" workbookViewId="0">
      <selection activeCell="B4" sqref="B4:K4"/>
    </sheetView>
  </sheetViews>
  <sheetFormatPr defaultColWidth="0" defaultRowHeight="16.5" zeroHeight="1" x14ac:dyDescent="0.3"/>
  <cols>
    <col min="1" max="1" width="5" customWidth="1"/>
    <col min="2" max="2" width="3.25" customWidth="1"/>
    <col min="3" max="3" width="4.875" style="133" customWidth="1"/>
    <col min="4" max="4" width="22" style="133" customWidth="1"/>
    <col min="5" max="5" width="28.75" customWidth="1"/>
    <col min="6" max="6" width="13.75" customWidth="1"/>
    <col min="7" max="7" width="22.625" style="1" bestFit="1" customWidth="1"/>
    <col min="8" max="10" width="14.5" customWidth="1"/>
    <col min="11" max="11" width="75.5" customWidth="1"/>
    <col min="12" max="12" width="5" customWidth="1"/>
    <col min="13" max="16384" width="9" hidden="1"/>
  </cols>
  <sheetData>
    <row r="1" spans="2:11" ht="17.25" thickBot="1" x14ac:dyDescent="0.35"/>
    <row r="2" spans="2:11" ht="27" customHeight="1" thickTop="1" thickBot="1" x14ac:dyDescent="0.35">
      <c r="B2" s="603" t="s">
        <v>1113</v>
      </c>
      <c r="C2" s="603"/>
      <c r="D2" s="603"/>
      <c r="E2" s="603"/>
      <c r="F2" s="603"/>
      <c r="G2" s="603"/>
      <c r="H2" s="603"/>
      <c r="I2" s="603"/>
      <c r="J2" s="603"/>
      <c r="K2" s="603"/>
    </row>
    <row r="3" spans="2:11" ht="18" thickTop="1" x14ac:dyDescent="0.3">
      <c r="B3" s="90"/>
      <c r="C3" s="90"/>
      <c r="D3" s="90"/>
      <c r="E3" s="90"/>
      <c r="F3" s="90"/>
      <c r="G3" s="90"/>
      <c r="H3" s="90"/>
      <c r="I3" s="90"/>
      <c r="J3" s="90"/>
      <c r="K3" s="90"/>
    </row>
    <row r="4" spans="2:11" ht="17.25" customHeight="1" x14ac:dyDescent="0.3">
      <c r="B4" s="604" t="s">
        <v>1224</v>
      </c>
      <c r="C4" s="604"/>
      <c r="D4" s="604"/>
      <c r="E4" s="604"/>
      <c r="F4" s="604"/>
      <c r="G4" s="604"/>
      <c r="H4" s="604"/>
      <c r="I4" s="604"/>
      <c r="J4" s="604"/>
      <c r="K4" s="604"/>
    </row>
    <row r="5" spans="2:11" ht="17.25" customHeight="1" x14ac:dyDescent="0.3">
      <c r="B5" s="605" t="s">
        <v>1088</v>
      </c>
      <c r="C5" s="605"/>
      <c r="D5" s="605"/>
      <c r="G5"/>
    </row>
    <row r="6" spans="2:11" s="34" customFormat="1" x14ac:dyDescent="0.3">
      <c r="B6" s="93" t="s">
        <v>1198</v>
      </c>
      <c r="C6" s="93"/>
      <c r="D6" s="93"/>
      <c r="E6" s="93"/>
      <c r="F6" s="93"/>
      <c r="G6" s="93"/>
      <c r="H6" s="93"/>
      <c r="I6" s="93"/>
      <c r="J6" s="93"/>
      <c r="K6" s="93"/>
    </row>
    <row r="7" spans="2:11" ht="17.25" x14ac:dyDescent="0.3">
      <c r="B7" s="91" t="s">
        <v>1088</v>
      </c>
      <c r="C7" s="28"/>
      <c r="D7" s="28"/>
      <c r="E7" s="29"/>
      <c r="F7" s="29"/>
      <c r="G7" s="30"/>
      <c r="H7" s="29"/>
      <c r="I7" s="29"/>
      <c r="J7" s="29"/>
      <c r="K7" s="29"/>
    </row>
    <row r="8" spans="2:11" x14ac:dyDescent="0.3">
      <c r="B8" s="92" t="s">
        <v>1088</v>
      </c>
      <c r="C8" s="134" t="s">
        <v>254</v>
      </c>
      <c r="D8" s="134" t="s">
        <v>642</v>
      </c>
      <c r="E8" s="34"/>
      <c r="F8" s="34"/>
      <c r="G8" s="37"/>
      <c r="H8" s="34"/>
      <c r="I8" s="34"/>
      <c r="J8" s="34"/>
      <c r="K8" s="34"/>
    </row>
    <row r="9" spans="2:11" x14ac:dyDescent="0.3">
      <c r="B9" s="92" t="s">
        <v>1088</v>
      </c>
      <c r="C9" s="546" t="s">
        <v>657</v>
      </c>
      <c r="D9" s="546"/>
      <c r="E9" s="569"/>
      <c r="F9" s="569"/>
      <c r="G9" s="35" t="s">
        <v>644</v>
      </c>
      <c r="H9" s="35">
        <v>2021</v>
      </c>
      <c r="I9" s="35">
        <v>2022</v>
      </c>
      <c r="J9" s="35">
        <v>2023</v>
      </c>
      <c r="K9" s="36" t="s">
        <v>656</v>
      </c>
    </row>
    <row r="10" spans="2:11" x14ac:dyDescent="0.3">
      <c r="B10" s="92" t="s">
        <v>1088</v>
      </c>
      <c r="C10" s="535" t="s">
        <v>649</v>
      </c>
      <c r="D10" s="535"/>
      <c r="E10" s="535"/>
      <c r="F10" s="536"/>
      <c r="G10" s="40" t="s">
        <v>654</v>
      </c>
      <c r="H10" s="41">
        <v>737855.76749899995</v>
      </c>
      <c r="I10" s="41">
        <v>739919.71866100002</v>
      </c>
      <c r="J10" s="41">
        <v>734798.00882900006</v>
      </c>
      <c r="K10" s="42"/>
    </row>
    <row r="11" spans="2:11" x14ac:dyDescent="0.3">
      <c r="B11" s="92" t="s">
        <v>1088</v>
      </c>
      <c r="C11" s="535" t="s">
        <v>650</v>
      </c>
      <c r="D11" s="535"/>
      <c r="E11" s="535"/>
      <c r="F11" s="536"/>
      <c r="G11" s="40" t="s">
        <v>654</v>
      </c>
      <c r="H11" s="41">
        <v>470990.57286499999</v>
      </c>
      <c r="I11" s="41">
        <v>469271.990223</v>
      </c>
      <c r="J11" s="41">
        <v>462546.96836399997</v>
      </c>
      <c r="K11" s="42"/>
    </row>
    <row r="12" spans="2:11" x14ac:dyDescent="0.3">
      <c r="B12" s="92" t="s">
        <v>1088</v>
      </c>
      <c r="C12" s="535" t="s">
        <v>651</v>
      </c>
      <c r="D12" s="535"/>
      <c r="E12" s="535"/>
      <c r="F12" s="536"/>
      <c r="G12" s="40" t="s">
        <v>654</v>
      </c>
      <c r="H12" s="41">
        <v>266865.19463400001</v>
      </c>
      <c r="I12" s="41">
        <v>270647.72843800002</v>
      </c>
      <c r="J12" s="41">
        <v>272251.04046500003</v>
      </c>
      <c r="K12" s="42"/>
    </row>
    <row r="13" spans="2:11" x14ac:dyDescent="0.3">
      <c r="B13" s="92" t="s">
        <v>1088</v>
      </c>
      <c r="C13" s="535" t="s">
        <v>652</v>
      </c>
      <c r="D13" s="535"/>
      <c r="E13" s="535"/>
      <c r="F13" s="536"/>
      <c r="G13" s="40" t="s">
        <v>654</v>
      </c>
      <c r="H13" s="41">
        <v>70224.701849000005</v>
      </c>
      <c r="I13" s="41">
        <v>97663.418170999998</v>
      </c>
      <c r="J13" s="41">
        <v>108270.08852200001</v>
      </c>
      <c r="K13" s="42"/>
    </row>
    <row r="14" spans="2:11" x14ac:dyDescent="0.3">
      <c r="B14" s="92" t="s">
        <v>1088</v>
      </c>
      <c r="C14" s="541" t="s">
        <v>653</v>
      </c>
      <c r="D14" s="541"/>
      <c r="E14" s="541"/>
      <c r="F14" s="539"/>
      <c r="G14" s="45" t="s">
        <v>981</v>
      </c>
      <c r="H14" s="46">
        <v>507.99437699999999</v>
      </c>
      <c r="I14" s="46">
        <v>8798.8316130000003</v>
      </c>
      <c r="J14" s="46">
        <v>13008.406204999999</v>
      </c>
      <c r="K14" s="47"/>
    </row>
    <row r="15" spans="2:11" x14ac:dyDescent="0.3">
      <c r="B15" s="92" t="s">
        <v>1088</v>
      </c>
      <c r="C15" s="135"/>
      <c r="D15" s="135"/>
      <c r="E15" s="34"/>
      <c r="F15" s="34"/>
      <c r="G15" s="37"/>
      <c r="H15" s="34"/>
      <c r="I15" s="34"/>
      <c r="J15" s="34"/>
      <c r="K15" s="34"/>
    </row>
    <row r="16" spans="2:11" s="84" customFormat="1" x14ac:dyDescent="0.3">
      <c r="B16" s="92" t="s">
        <v>1088</v>
      </c>
      <c r="C16" s="134" t="s">
        <v>255</v>
      </c>
      <c r="D16" s="84" t="s">
        <v>983</v>
      </c>
      <c r="G16" s="85"/>
    </row>
    <row r="17" spans="2:11" x14ac:dyDescent="0.3">
      <c r="B17" s="92" t="s">
        <v>1088</v>
      </c>
      <c r="C17" s="546" t="s">
        <v>657</v>
      </c>
      <c r="D17" s="546"/>
      <c r="E17" s="569"/>
      <c r="F17" s="569"/>
      <c r="G17" s="35" t="s">
        <v>644</v>
      </c>
      <c r="H17" s="35">
        <v>2021</v>
      </c>
      <c r="I17" s="35">
        <v>2022</v>
      </c>
      <c r="J17" s="35">
        <v>2023</v>
      </c>
      <c r="K17" s="36" t="s">
        <v>656</v>
      </c>
    </row>
    <row r="18" spans="2:11" x14ac:dyDescent="0.3">
      <c r="B18" s="92" t="s">
        <v>1088</v>
      </c>
      <c r="C18" s="535" t="s">
        <v>679</v>
      </c>
      <c r="D18" s="535"/>
      <c r="E18" s="535"/>
      <c r="F18" s="536"/>
      <c r="G18" s="40" t="s">
        <v>654</v>
      </c>
      <c r="H18" s="64" t="s">
        <v>182</v>
      </c>
      <c r="I18" s="64" t="s">
        <v>182</v>
      </c>
      <c r="J18" s="41">
        <v>443</v>
      </c>
      <c r="K18" s="42"/>
    </row>
    <row r="19" spans="2:11" x14ac:dyDescent="0.3">
      <c r="B19" s="92" t="s">
        <v>1088</v>
      </c>
      <c r="C19" s="535" t="s">
        <v>680</v>
      </c>
      <c r="D19" s="535"/>
      <c r="E19" s="535"/>
      <c r="F19" s="536"/>
      <c r="G19" s="40" t="s">
        <v>709</v>
      </c>
      <c r="H19" s="124" t="s">
        <v>182</v>
      </c>
      <c r="I19" s="124" t="s">
        <v>182</v>
      </c>
      <c r="J19" s="126">
        <v>9.844444444444445</v>
      </c>
      <c r="K19" s="42"/>
    </row>
    <row r="20" spans="2:11" x14ac:dyDescent="0.3">
      <c r="B20" s="92" t="s">
        <v>1088</v>
      </c>
      <c r="C20" s="541" t="s">
        <v>681</v>
      </c>
      <c r="D20" s="541"/>
      <c r="E20" s="541"/>
      <c r="F20" s="539"/>
      <c r="G20" s="45" t="s">
        <v>709</v>
      </c>
      <c r="H20" s="125" t="s">
        <v>182</v>
      </c>
      <c r="I20" s="125" t="s">
        <v>182</v>
      </c>
      <c r="J20" s="127">
        <v>10.068181818181818</v>
      </c>
      <c r="K20" s="47"/>
    </row>
    <row r="21" spans="2:11" x14ac:dyDescent="0.3">
      <c r="B21" s="92" t="s">
        <v>1088</v>
      </c>
      <c r="C21" s="135"/>
      <c r="D21" s="135"/>
      <c r="E21" s="34"/>
      <c r="F21" s="34"/>
      <c r="G21" s="37"/>
      <c r="H21" s="34"/>
      <c r="I21" s="34"/>
      <c r="J21" s="34"/>
      <c r="K21" s="34"/>
    </row>
    <row r="22" spans="2:11" s="84" customFormat="1" x14ac:dyDescent="0.3">
      <c r="B22" s="92" t="s">
        <v>1088</v>
      </c>
      <c r="C22" s="134" t="s">
        <v>256</v>
      </c>
      <c r="D22" s="84" t="s">
        <v>984</v>
      </c>
      <c r="G22" s="85"/>
    </row>
    <row r="23" spans="2:11" x14ac:dyDescent="0.3">
      <c r="B23" s="92" t="s">
        <v>1088</v>
      </c>
      <c r="C23" s="546" t="s">
        <v>657</v>
      </c>
      <c r="D23" s="546"/>
      <c r="E23" s="569"/>
      <c r="F23" s="569"/>
      <c r="G23" s="35" t="s">
        <v>644</v>
      </c>
      <c r="H23" s="56">
        <v>2021</v>
      </c>
      <c r="I23" s="56">
        <v>2022</v>
      </c>
      <c r="J23" s="56">
        <v>2023</v>
      </c>
      <c r="K23" s="36" t="s">
        <v>656</v>
      </c>
    </row>
    <row r="24" spans="2:11" x14ac:dyDescent="0.3">
      <c r="B24" s="92" t="s">
        <v>1088</v>
      </c>
      <c r="C24" s="535" t="s">
        <v>708</v>
      </c>
      <c r="D24" s="535"/>
      <c r="E24" s="535"/>
      <c r="F24" s="536"/>
      <c r="G24" s="40" t="s">
        <v>675</v>
      </c>
      <c r="H24" s="113" t="s">
        <v>217</v>
      </c>
      <c r="I24" s="113" t="s">
        <v>217</v>
      </c>
      <c r="J24" s="523">
        <v>4</v>
      </c>
      <c r="K24" s="2" t="s">
        <v>1211</v>
      </c>
    </row>
    <row r="25" spans="2:11" x14ac:dyDescent="0.3">
      <c r="B25" s="92" t="s">
        <v>1088</v>
      </c>
      <c r="C25" s="542" t="s">
        <v>860</v>
      </c>
      <c r="D25" s="555"/>
      <c r="E25" s="559" t="s">
        <v>868</v>
      </c>
      <c r="F25" s="536"/>
      <c r="G25" s="40" t="s">
        <v>675</v>
      </c>
      <c r="H25" s="113" t="s">
        <v>217</v>
      </c>
      <c r="I25" s="113" t="s">
        <v>217</v>
      </c>
      <c r="J25" s="523">
        <v>4</v>
      </c>
      <c r="K25" s="2" t="s">
        <v>1211</v>
      </c>
    </row>
    <row r="26" spans="2:11" x14ac:dyDescent="0.3">
      <c r="B26" s="92" t="s">
        <v>1088</v>
      </c>
      <c r="C26" s="543"/>
      <c r="D26" s="558"/>
      <c r="E26" s="561" t="s">
        <v>867</v>
      </c>
      <c r="F26" s="539"/>
      <c r="G26" s="45" t="s">
        <v>675</v>
      </c>
      <c r="H26" s="60" t="s">
        <v>182</v>
      </c>
      <c r="I26" s="60" t="s">
        <v>182</v>
      </c>
      <c r="J26" s="524">
        <v>0</v>
      </c>
      <c r="K26" s="3" t="s">
        <v>1211</v>
      </c>
    </row>
    <row r="27" spans="2:11" x14ac:dyDescent="0.3">
      <c r="B27" s="92" t="s">
        <v>1088</v>
      </c>
      <c r="C27" s="135"/>
      <c r="D27" s="135"/>
      <c r="E27" s="34"/>
      <c r="F27" s="34"/>
      <c r="G27" s="37"/>
      <c r="H27" s="34"/>
      <c r="I27" s="34"/>
      <c r="J27" s="34"/>
      <c r="K27" s="34"/>
    </row>
    <row r="28" spans="2:11" s="84" customFormat="1" x14ac:dyDescent="0.3">
      <c r="B28" s="92" t="s">
        <v>1088</v>
      </c>
      <c r="C28" s="134" t="s">
        <v>258</v>
      </c>
      <c r="D28" s="84" t="s">
        <v>985</v>
      </c>
      <c r="G28" s="85"/>
    </row>
    <row r="29" spans="2:11" x14ac:dyDescent="0.3">
      <c r="B29" s="92" t="s">
        <v>1088</v>
      </c>
      <c r="C29" s="546" t="s">
        <v>657</v>
      </c>
      <c r="D29" s="546"/>
      <c r="E29" s="569"/>
      <c r="F29" s="569"/>
      <c r="G29" s="35" t="s">
        <v>644</v>
      </c>
      <c r="H29" s="56">
        <v>2021</v>
      </c>
      <c r="I29" s="56">
        <v>2022</v>
      </c>
      <c r="J29" s="56">
        <v>2023</v>
      </c>
      <c r="K29" s="36" t="s">
        <v>656</v>
      </c>
    </row>
    <row r="30" spans="2:11" x14ac:dyDescent="0.3">
      <c r="B30" s="92" t="s">
        <v>1088</v>
      </c>
      <c r="C30" s="535" t="s">
        <v>727</v>
      </c>
      <c r="D30" s="535"/>
      <c r="E30" s="535"/>
      <c r="F30" s="536"/>
      <c r="G30" s="40" t="s">
        <v>709</v>
      </c>
      <c r="H30" s="61" t="s">
        <v>217</v>
      </c>
      <c r="I30" s="61" t="s">
        <v>217</v>
      </c>
      <c r="J30" s="41">
        <v>8</v>
      </c>
      <c r="K30" s="42"/>
    </row>
    <row r="31" spans="2:11" x14ac:dyDescent="0.3">
      <c r="B31" s="92" t="s">
        <v>1088</v>
      </c>
      <c r="C31" s="542" t="s">
        <v>728</v>
      </c>
      <c r="D31" s="555"/>
      <c r="E31" s="559" t="s">
        <v>986</v>
      </c>
      <c r="F31" s="536"/>
      <c r="G31" s="40" t="s">
        <v>723</v>
      </c>
      <c r="H31" s="61" t="s">
        <v>217</v>
      </c>
      <c r="I31" s="61" t="s">
        <v>217</v>
      </c>
      <c r="J31" s="41">
        <v>15</v>
      </c>
      <c r="K31" s="42"/>
    </row>
    <row r="32" spans="2:11" x14ac:dyDescent="0.3">
      <c r="B32" s="92" t="s">
        <v>1088</v>
      </c>
      <c r="C32" s="563"/>
      <c r="D32" s="564"/>
      <c r="E32" s="559" t="s">
        <v>987</v>
      </c>
      <c r="F32" s="536"/>
      <c r="G32" s="40" t="s">
        <v>723</v>
      </c>
      <c r="H32" s="61" t="s">
        <v>217</v>
      </c>
      <c r="I32" s="61" t="s">
        <v>217</v>
      </c>
      <c r="J32" s="41">
        <v>15</v>
      </c>
      <c r="K32" s="42"/>
    </row>
    <row r="33" spans="2:11" x14ac:dyDescent="0.3">
      <c r="B33" s="92" t="s">
        <v>1088</v>
      </c>
      <c r="C33" s="601" t="s">
        <v>988</v>
      </c>
      <c r="D33" s="601"/>
      <c r="E33" s="601"/>
      <c r="F33" s="602"/>
      <c r="G33" s="45" t="s">
        <v>33</v>
      </c>
      <c r="H33" s="62" t="s">
        <v>217</v>
      </c>
      <c r="I33" s="62" t="s">
        <v>182</v>
      </c>
      <c r="J33" s="46">
        <v>100</v>
      </c>
      <c r="K33" s="47"/>
    </row>
    <row r="34" spans="2:11" x14ac:dyDescent="0.3">
      <c r="B34" s="92" t="s">
        <v>1088</v>
      </c>
      <c r="C34" s="135"/>
      <c r="D34" s="135"/>
      <c r="E34" s="34"/>
      <c r="F34" s="34"/>
      <c r="G34" s="37"/>
      <c r="H34" s="34"/>
      <c r="I34" s="34"/>
      <c r="J34" s="34"/>
      <c r="K34" s="34"/>
    </row>
    <row r="35" spans="2:11" s="84" customFormat="1" x14ac:dyDescent="0.3">
      <c r="B35" s="92" t="s">
        <v>1088</v>
      </c>
      <c r="C35" s="134" t="s">
        <v>261</v>
      </c>
      <c r="D35" s="84" t="s">
        <v>989</v>
      </c>
      <c r="G35" s="85"/>
    </row>
    <row r="36" spans="2:11" x14ac:dyDescent="0.3">
      <c r="B36" s="92" t="s">
        <v>1088</v>
      </c>
      <c r="C36" s="546" t="s">
        <v>657</v>
      </c>
      <c r="D36" s="546"/>
      <c r="E36" s="569"/>
      <c r="F36" s="569"/>
      <c r="G36" s="35" t="s">
        <v>644</v>
      </c>
      <c r="H36" s="56">
        <v>2021</v>
      </c>
      <c r="I36" s="56">
        <v>2022</v>
      </c>
      <c r="J36" s="56">
        <v>2023</v>
      </c>
      <c r="K36" s="36" t="s">
        <v>656</v>
      </c>
    </row>
    <row r="37" spans="2:11" x14ac:dyDescent="0.3">
      <c r="B37" s="92" t="s">
        <v>1088</v>
      </c>
      <c r="C37" s="537" t="s">
        <v>991</v>
      </c>
      <c r="D37" s="537"/>
      <c r="E37" s="537"/>
      <c r="F37" s="538"/>
      <c r="G37" s="115" t="s">
        <v>33</v>
      </c>
      <c r="H37" s="118" t="s">
        <v>182</v>
      </c>
      <c r="I37" s="118" t="s">
        <v>182</v>
      </c>
      <c r="J37" s="128">
        <v>100</v>
      </c>
      <c r="K37" s="117"/>
    </row>
    <row r="38" spans="2:11" x14ac:dyDescent="0.3">
      <c r="B38" s="92" t="s">
        <v>1088</v>
      </c>
      <c r="C38" s="541" t="s">
        <v>990</v>
      </c>
      <c r="D38" s="541"/>
      <c r="E38" s="541"/>
      <c r="F38" s="539"/>
      <c r="G38" s="45" t="s">
        <v>33</v>
      </c>
      <c r="H38" s="62" t="s">
        <v>182</v>
      </c>
      <c r="I38" s="62" t="s">
        <v>182</v>
      </c>
      <c r="J38" s="140">
        <v>100</v>
      </c>
      <c r="K38" s="47"/>
    </row>
    <row r="39" spans="2:11" x14ac:dyDescent="0.3">
      <c r="B39" s="92" t="s">
        <v>1088</v>
      </c>
      <c r="C39" s="135"/>
      <c r="D39" s="135"/>
      <c r="E39" s="34"/>
      <c r="F39" s="34"/>
      <c r="G39" s="37"/>
      <c r="H39" s="34"/>
      <c r="I39" s="34"/>
      <c r="J39" s="34"/>
      <c r="K39" s="34"/>
    </row>
    <row r="40" spans="2:11" s="84" customFormat="1" x14ac:dyDescent="0.3">
      <c r="B40" s="92" t="s">
        <v>1088</v>
      </c>
      <c r="C40" s="134" t="s">
        <v>263</v>
      </c>
      <c r="D40" s="84" t="s">
        <v>802</v>
      </c>
      <c r="G40" s="85"/>
    </row>
    <row r="41" spans="2:11" x14ac:dyDescent="0.3">
      <c r="B41" s="92" t="s">
        <v>1088</v>
      </c>
      <c r="C41" s="546" t="s">
        <v>657</v>
      </c>
      <c r="D41" s="546"/>
      <c r="E41" s="569"/>
      <c r="F41" s="569"/>
      <c r="G41" s="35" t="s">
        <v>644</v>
      </c>
      <c r="H41" s="56">
        <v>2021</v>
      </c>
      <c r="I41" s="56">
        <v>2022</v>
      </c>
      <c r="J41" s="56">
        <v>2023</v>
      </c>
      <c r="K41" s="36" t="s">
        <v>656</v>
      </c>
    </row>
    <row r="42" spans="2:11" x14ac:dyDescent="0.3">
      <c r="B42" s="92" t="s">
        <v>1088</v>
      </c>
      <c r="C42" s="535" t="s">
        <v>767</v>
      </c>
      <c r="D42" s="535"/>
      <c r="E42" s="535"/>
      <c r="F42" s="536"/>
      <c r="G42" s="40" t="s">
        <v>723</v>
      </c>
      <c r="H42" s="109" t="s">
        <v>182</v>
      </c>
      <c r="I42" s="109" t="s">
        <v>182</v>
      </c>
      <c r="J42" s="49">
        <v>0</v>
      </c>
      <c r="K42" s="42"/>
    </row>
    <row r="43" spans="2:11" x14ac:dyDescent="0.3">
      <c r="B43" s="92" t="s">
        <v>1088</v>
      </c>
      <c r="C43" s="629" t="s">
        <v>1196</v>
      </c>
      <c r="D43" s="629"/>
      <c r="E43" s="629"/>
      <c r="F43" s="626"/>
      <c r="G43" s="45" t="s">
        <v>654</v>
      </c>
      <c r="H43" s="62" t="s">
        <v>182</v>
      </c>
      <c r="I43" s="62" t="s">
        <v>182</v>
      </c>
      <c r="J43" s="51">
        <v>0</v>
      </c>
      <c r="K43" s="47"/>
    </row>
    <row r="44" spans="2:11" x14ac:dyDescent="0.3">
      <c r="B44" s="92" t="s">
        <v>1088</v>
      </c>
      <c r="C44" s="135"/>
      <c r="D44" s="135"/>
      <c r="E44" s="34"/>
      <c r="F44" s="34"/>
      <c r="G44" s="37"/>
      <c r="H44" s="34"/>
      <c r="I44" s="34"/>
      <c r="J44" s="34"/>
      <c r="K44" s="34"/>
    </row>
    <row r="45" spans="2:11" x14ac:dyDescent="0.3">
      <c r="B45" s="92" t="s">
        <v>1088</v>
      </c>
      <c r="C45" s="135"/>
      <c r="D45" s="135"/>
      <c r="E45" s="34"/>
      <c r="F45" s="34"/>
      <c r="G45" s="37"/>
      <c r="H45" s="34"/>
      <c r="I45" s="34"/>
      <c r="J45" s="34"/>
      <c r="K45" s="34"/>
    </row>
    <row r="46" spans="2:11" x14ac:dyDescent="0.3">
      <c r="B46" s="92" t="s">
        <v>1199</v>
      </c>
      <c r="C46" s="135"/>
      <c r="D46" s="135"/>
      <c r="E46" s="34"/>
      <c r="F46" s="34"/>
      <c r="G46" s="37"/>
      <c r="H46" s="34"/>
      <c r="I46" s="34"/>
      <c r="J46" s="34"/>
      <c r="K46" s="34"/>
    </row>
    <row r="47" spans="2:11" s="84" customFormat="1" x14ac:dyDescent="0.3">
      <c r="B47" s="87" t="s">
        <v>638</v>
      </c>
      <c r="C47" s="87"/>
      <c r="D47" s="136"/>
      <c r="E47" s="88"/>
      <c r="F47" s="88"/>
      <c r="G47" s="89"/>
      <c r="H47" s="88"/>
      <c r="I47" s="88"/>
      <c r="J47" s="88"/>
      <c r="K47" s="88"/>
    </row>
    <row r="48" spans="2:11" ht="17.25" x14ac:dyDescent="0.3">
      <c r="B48" s="92" t="s">
        <v>1199</v>
      </c>
      <c r="C48" s="28"/>
      <c r="D48" s="28"/>
      <c r="E48" s="29"/>
      <c r="F48" s="29"/>
      <c r="G48" s="30"/>
      <c r="H48" s="29"/>
      <c r="I48" s="29"/>
      <c r="J48" s="29"/>
      <c r="K48" s="29"/>
    </row>
    <row r="49" spans="2:11" s="84" customFormat="1" x14ac:dyDescent="0.3">
      <c r="B49" s="92" t="s">
        <v>1199</v>
      </c>
      <c r="C49" s="134" t="s">
        <v>277</v>
      </c>
      <c r="D49" s="84" t="s">
        <v>1104</v>
      </c>
      <c r="G49" s="85"/>
    </row>
    <row r="50" spans="2:11" x14ac:dyDescent="0.3">
      <c r="B50" s="92" t="s">
        <v>1199</v>
      </c>
      <c r="C50" s="546" t="s">
        <v>657</v>
      </c>
      <c r="D50" s="546"/>
      <c r="E50" s="569"/>
      <c r="F50" s="569"/>
      <c r="G50" s="35" t="s">
        <v>644</v>
      </c>
      <c r="H50" s="35">
        <v>2021</v>
      </c>
      <c r="I50" s="35">
        <v>2022</v>
      </c>
      <c r="J50" s="35">
        <v>2023</v>
      </c>
      <c r="K50" s="36" t="s">
        <v>656</v>
      </c>
    </row>
    <row r="51" spans="2:11" ht="39" customHeight="1" x14ac:dyDescent="0.3">
      <c r="B51" s="92" t="s">
        <v>1199</v>
      </c>
      <c r="C51" s="547" t="s">
        <v>773</v>
      </c>
      <c r="D51" s="547"/>
      <c r="E51" s="38" t="s">
        <v>666</v>
      </c>
      <c r="F51" s="39"/>
      <c r="G51" s="40" t="s">
        <v>245</v>
      </c>
      <c r="H51" s="132" t="s">
        <v>182</v>
      </c>
      <c r="I51" s="79" t="s">
        <v>217</v>
      </c>
      <c r="J51" s="202">
        <v>13706.302526148005</v>
      </c>
      <c r="K51" s="322" t="s">
        <v>1114</v>
      </c>
    </row>
    <row r="52" spans="2:11" x14ac:dyDescent="0.3">
      <c r="B52" s="92" t="s">
        <v>1199</v>
      </c>
      <c r="C52" s="549"/>
      <c r="D52" s="549"/>
      <c r="E52" s="38" t="s">
        <v>770</v>
      </c>
      <c r="F52" s="39"/>
      <c r="G52" s="40" t="s">
        <v>43</v>
      </c>
      <c r="H52" s="141" t="s">
        <v>217</v>
      </c>
      <c r="I52" s="79" t="s">
        <v>217</v>
      </c>
      <c r="J52" s="202">
        <v>5100.6870250214051</v>
      </c>
      <c r="K52" s="72"/>
    </row>
    <row r="53" spans="2:11" x14ac:dyDescent="0.3">
      <c r="B53" s="92" t="s">
        <v>1199</v>
      </c>
      <c r="C53" s="567"/>
      <c r="D53" s="567"/>
      <c r="E53" s="38" t="s">
        <v>771</v>
      </c>
      <c r="F53" s="39"/>
      <c r="G53" s="40" t="s">
        <v>43</v>
      </c>
      <c r="H53" s="79" t="s">
        <v>217</v>
      </c>
      <c r="I53" s="79" t="s">
        <v>217</v>
      </c>
      <c r="J53" s="202">
        <v>8605.6155011266001</v>
      </c>
      <c r="K53" s="42"/>
    </row>
    <row r="54" spans="2:11" x14ac:dyDescent="0.3">
      <c r="B54" s="92" t="s">
        <v>1199</v>
      </c>
      <c r="C54" s="598" t="s">
        <v>993</v>
      </c>
      <c r="D54" s="598"/>
      <c r="E54" s="598"/>
      <c r="F54" s="631"/>
      <c r="G54" s="45" t="s">
        <v>994</v>
      </c>
      <c r="H54" s="82" t="s">
        <v>217</v>
      </c>
      <c r="I54" s="82" t="s">
        <v>217</v>
      </c>
      <c r="J54" s="67">
        <v>126.59362076131437</v>
      </c>
      <c r="K54" s="47"/>
    </row>
    <row r="55" spans="2:11" x14ac:dyDescent="0.3">
      <c r="B55" s="92" t="s">
        <v>1199</v>
      </c>
      <c r="C55" s="135"/>
      <c r="D55" s="135"/>
      <c r="E55" s="34"/>
      <c r="F55" s="34"/>
      <c r="G55" s="37"/>
      <c r="H55" s="34"/>
      <c r="I55" s="34"/>
      <c r="J55" s="34"/>
      <c r="K55" s="34"/>
    </row>
    <row r="56" spans="2:11" s="84" customFormat="1" x14ac:dyDescent="0.3">
      <c r="B56" s="92" t="s">
        <v>1199</v>
      </c>
      <c r="C56" s="134" t="s">
        <v>280</v>
      </c>
      <c r="D56" s="84" t="s">
        <v>1203</v>
      </c>
      <c r="G56" s="85"/>
    </row>
    <row r="57" spans="2:11" x14ac:dyDescent="0.3">
      <c r="B57" s="92" t="s">
        <v>1199</v>
      </c>
      <c r="C57" s="546" t="s">
        <v>657</v>
      </c>
      <c r="D57" s="546"/>
      <c r="E57" s="569"/>
      <c r="F57" s="569"/>
      <c r="G57" s="35" t="s">
        <v>644</v>
      </c>
      <c r="H57" s="35">
        <v>2021</v>
      </c>
      <c r="I57" s="35">
        <v>2022</v>
      </c>
      <c r="J57" s="35">
        <v>2023</v>
      </c>
      <c r="K57" s="36" t="s">
        <v>656</v>
      </c>
    </row>
    <row r="58" spans="2:11" ht="33" x14ac:dyDescent="0.3">
      <c r="B58" s="92" t="s">
        <v>1199</v>
      </c>
      <c r="C58" s="535" t="s">
        <v>776</v>
      </c>
      <c r="D58" s="535"/>
      <c r="E58" s="535"/>
      <c r="F58" s="536"/>
      <c r="G58" s="40" t="s">
        <v>358</v>
      </c>
      <c r="H58" s="65">
        <v>229.62852179999999</v>
      </c>
      <c r="I58" s="65">
        <v>313.38307710000004</v>
      </c>
      <c r="J58" s="65">
        <v>325.53995609999998</v>
      </c>
      <c r="K58" s="105" t="s">
        <v>1115</v>
      </c>
    </row>
    <row r="59" spans="2:11" x14ac:dyDescent="0.3">
      <c r="B59" s="92" t="s">
        <v>1199</v>
      </c>
      <c r="C59" s="542" t="s">
        <v>778</v>
      </c>
      <c r="D59" s="555"/>
      <c r="E59" s="559" t="s">
        <v>666</v>
      </c>
      <c r="F59" s="536"/>
      <c r="G59" s="40" t="s">
        <v>49</v>
      </c>
      <c r="H59" s="21">
        <v>229.62852179999999</v>
      </c>
      <c r="I59" s="21">
        <v>313.38307710000004</v>
      </c>
      <c r="J59" s="17">
        <v>325.53995609999998</v>
      </c>
      <c r="K59" s="2"/>
    </row>
    <row r="60" spans="2:11" x14ac:dyDescent="0.3">
      <c r="B60" s="92" t="s">
        <v>1199</v>
      </c>
      <c r="C60" s="557"/>
      <c r="D60" s="556"/>
      <c r="E60" s="592" t="s">
        <v>779</v>
      </c>
      <c r="F60" s="49" t="s">
        <v>666</v>
      </c>
      <c r="G60" s="40" t="s">
        <v>49</v>
      </c>
      <c r="H60" s="21">
        <v>100.9078722</v>
      </c>
      <c r="I60" s="21">
        <v>142.48331070000003</v>
      </c>
      <c r="J60" s="17">
        <v>145.7140905</v>
      </c>
      <c r="K60" s="2"/>
    </row>
    <row r="61" spans="2:11" x14ac:dyDescent="0.3">
      <c r="B61" s="92" t="s">
        <v>1199</v>
      </c>
      <c r="C61" s="557"/>
      <c r="D61" s="556"/>
      <c r="E61" s="593"/>
      <c r="F61" s="49" t="s">
        <v>51</v>
      </c>
      <c r="G61" s="40" t="s">
        <v>49</v>
      </c>
      <c r="H61" s="21">
        <v>28.449491100000003</v>
      </c>
      <c r="I61" s="21">
        <v>60.681653700000005</v>
      </c>
      <c r="J61" s="17">
        <v>61.920864899999991</v>
      </c>
      <c r="K61" s="2"/>
    </row>
    <row r="62" spans="2:11" x14ac:dyDescent="0.3">
      <c r="B62" s="92" t="s">
        <v>1199</v>
      </c>
      <c r="C62" s="557"/>
      <c r="D62" s="556"/>
      <c r="E62" s="593"/>
      <c r="F62" s="49" t="s">
        <v>52</v>
      </c>
      <c r="G62" s="40" t="s">
        <v>49</v>
      </c>
      <c r="H62" s="21">
        <v>56.438172000000002</v>
      </c>
      <c r="I62" s="21">
        <v>81.630007200000009</v>
      </c>
      <c r="J62" s="21">
        <v>83.6631936</v>
      </c>
      <c r="K62" s="2"/>
    </row>
    <row r="63" spans="2:11" x14ac:dyDescent="0.3">
      <c r="B63" s="92" t="s">
        <v>1199</v>
      </c>
      <c r="C63" s="557"/>
      <c r="D63" s="556"/>
      <c r="E63" s="593"/>
      <c r="F63" s="49" t="s">
        <v>996</v>
      </c>
      <c r="G63" s="40" t="s">
        <v>49</v>
      </c>
      <c r="H63" s="129" t="s">
        <v>217</v>
      </c>
      <c r="I63" s="129" t="s">
        <v>217</v>
      </c>
      <c r="J63" s="129" t="s">
        <v>217</v>
      </c>
      <c r="K63" s="2"/>
    </row>
    <row r="64" spans="2:11" x14ac:dyDescent="0.3">
      <c r="B64" s="92" t="s">
        <v>1199</v>
      </c>
      <c r="C64" s="557"/>
      <c r="D64" s="556"/>
      <c r="E64" s="593"/>
      <c r="F64" s="49" t="s">
        <v>997</v>
      </c>
      <c r="G64" s="69" t="s">
        <v>49</v>
      </c>
      <c r="H64" s="129">
        <v>8.2593E-2</v>
      </c>
      <c r="I64" s="129">
        <v>0.17164979999999999</v>
      </c>
      <c r="J64" s="19">
        <v>0.13003199999999998</v>
      </c>
      <c r="K64" s="2"/>
    </row>
    <row r="65" spans="2:11" x14ac:dyDescent="0.3">
      <c r="B65" s="92" t="s">
        <v>1199</v>
      </c>
      <c r="C65" s="557"/>
      <c r="D65" s="556"/>
      <c r="E65" s="593"/>
      <c r="F65" s="49" t="s">
        <v>783</v>
      </c>
      <c r="G65" s="69" t="s">
        <v>49</v>
      </c>
      <c r="H65" s="21" t="s">
        <v>217</v>
      </c>
      <c r="I65" s="21" t="s">
        <v>217</v>
      </c>
      <c r="J65" s="21" t="s">
        <v>217</v>
      </c>
      <c r="K65" s="2"/>
    </row>
    <row r="66" spans="2:11" x14ac:dyDescent="0.3">
      <c r="B66" s="92" t="s">
        <v>1199</v>
      </c>
      <c r="C66" s="557"/>
      <c r="D66" s="556"/>
      <c r="E66" s="594"/>
      <c r="F66" s="49" t="s">
        <v>661</v>
      </c>
      <c r="G66" s="40" t="s">
        <v>49</v>
      </c>
      <c r="H66" s="21">
        <v>15.9376161</v>
      </c>
      <c r="I66" s="21">
        <v>0</v>
      </c>
      <c r="J66" s="21">
        <v>0</v>
      </c>
      <c r="K66" s="2"/>
    </row>
    <row r="67" spans="2:11" x14ac:dyDescent="0.3">
      <c r="B67" s="92" t="s">
        <v>1199</v>
      </c>
      <c r="C67" s="557"/>
      <c r="D67" s="556"/>
      <c r="E67" s="592" t="s">
        <v>780</v>
      </c>
      <c r="F67" s="49" t="s">
        <v>666</v>
      </c>
      <c r="G67" s="40" t="s">
        <v>49</v>
      </c>
      <c r="H67" s="21">
        <v>128.7206496</v>
      </c>
      <c r="I67" s="21">
        <v>170.8997664</v>
      </c>
      <c r="J67" s="17">
        <v>179.82586559999999</v>
      </c>
      <c r="K67" s="2"/>
    </row>
    <row r="68" spans="2:11" x14ac:dyDescent="0.3">
      <c r="B68" s="92" t="s">
        <v>1199</v>
      </c>
      <c r="C68" s="557"/>
      <c r="D68" s="556"/>
      <c r="E68" s="593"/>
      <c r="F68" s="49" t="s">
        <v>784</v>
      </c>
      <c r="G68" s="40" t="s">
        <v>49</v>
      </c>
      <c r="H68" s="21">
        <v>128.7206496</v>
      </c>
      <c r="I68" s="21">
        <v>170.8997664</v>
      </c>
      <c r="J68" s="17">
        <v>179.82586559999999</v>
      </c>
      <c r="K68" s="2"/>
    </row>
    <row r="69" spans="2:11" x14ac:dyDescent="0.3">
      <c r="B69" s="92" t="s">
        <v>1199</v>
      </c>
      <c r="C69" s="557"/>
      <c r="D69" s="556"/>
      <c r="E69" s="593"/>
      <c r="F69" s="49" t="s">
        <v>785</v>
      </c>
      <c r="G69" s="40" t="s">
        <v>49</v>
      </c>
      <c r="H69" s="21" t="s">
        <v>217</v>
      </c>
      <c r="I69" s="21" t="s">
        <v>217</v>
      </c>
      <c r="J69" s="21" t="s">
        <v>217</v>
      </c>
      <c r="K69" s="2"/>
    </row>
    <row r="70" spans="2:11" x14ac:dyDescent="0.3">
      <c r="B70" s="92" t="s">
        <v>1199</v>
      </c>
      <c r="C70" s="563"/>
      <c r="D70" s="564"/>
      <c r="E70" s="594"/>
      <c r="F70" s="49" t="s">
        <v>661</v>
      </c>
      <c r="G70" s="40" t="s">
        <v>49</v>
      </c>
      <c r="H70" s="21" t="s">
        <v>217</v>
      </c>
      <c r="I70" s="21" t="s">
        <v>217</v>
      </c>
      <c r="J70" s="21" t="s">
        <v>217</v>
      </c>
      <c r="K70" s="2"/>
    </row>
    <row r="71" spans="2:11" x14ac:dyDescent="0.3">
      <c r="B71" s="92" t="s">
        <v>1199</v>
      </c>
      <c r="C71" s="535" t="s">
        <v>998</v>
      </c>
      <c r="D71" s="535"/>
      <c r="E71" s="535"/>
      <c r="F71" s="536"/>
      <c r="G71" s="40" t="s">
        <v>49</v>
      </c>
      <c r="H71" s="17" t="s">
        <v>217</v>
      </c>
      <c r="I71" s="17" t="s">
        <v>217</v>
      </c>
      <c r="J71" s="17" t="s">
        <v>217</v>
      </c>
      <c r="K71" s="2"/>
    </row>
    <row r="72" spans="2:11" x14ac:dyDescent="0.3">
      <c r="B72" s="92" t="s">
        <v>1199</v>
      </c>
      <c r="C72" s="626" t="s">
        <v>1204</v>
      </c>
      <c r="D72" s="627"/>
      <c r="E72" s="627"/>
      <c r="F72" s="627"/>
      <c r="G72" s="45" t="s">
        <v>999</v>
      </c>
      <c r="H72" s="122">
        <v>3.2699109537518085</v>
      </c>
      <c r="I72" s="122">
        <v>3.2088071764116841</v>
      </c>
      <c r="J72" s="122">
        <v>3.0067395394606304</v>
      </c>
      <c r="K72" s="3"/>
    </row>
    <row r="73" spans="2:11" x14ac:dyDescent="0.3">
      <c r="B73" s="92" t="s">
        <v>1199</v>
      </c>
      <c r="C73" s="135"/>
      <c r="D73" s="135"/>
      <c r="E73" s="34"/>
      <c r="F73" s="34"/>
      <c r="G73" s="37"/>
      <c r="H73" s="34"/>
      <c r="I73" s="34"/>
      <c r="J73" s="34"/>
      <c r="K73" s="34"/>
    </row>
    <row r="74" spans="2:11" s="84" customFormat="1" x14ac:dyDescent="0.3">
      <c r="B74" s="92" t="s">
        <v>1199</v>
      </c>
      <c r="C74" s="134" t="s">
        <v>282</v>
      </c>
      <c r="D74" s="84" t="s">
        <v>1001</v>
      </c>
      <c r="G74" s="85"/>
    </row>
    <row r="75" spans="2:11" x14ac:dyDescent="0.3">
      <c r="B75" s="92" t="s">
        <v>1199</v>
      </c>
      <c r="C75" s="546" t="s">
        <v>657</v>
      </c>
      <c r="D75" s="546"/>
      <c r="E75" s="569"/>
      <c r="F75" s="569"/>
      <c r="G75" s="35" t="s">
        <v>644</v>
      </c>
      <c r="H75" s="35">
        <v>2021</v>
      </c>
      <c r="I75" s="35">
        <v>2022</v>
      </c>
      <c r="J75" s="35">
        <v>2023</v>
      </c>
      <c r="K75" s="36" t="s">
        <v>656</v>
      </c>
    </row>
    <row r="76" spans="2:11" x14ac:dyDescent="0.3">
      <c r="B76" s="92" t="s">
        <v>1199</v>
      </c>
      <c r="C76" s="547" t="s">
        <v>788</v>
      </c>
      <c r="D76" s="542"/>
      <c r="E76" s="535" t="s">
        <v>666</v>
      </c>
      <c r="F76" s="536"/>
      <c r="G76" s="40" t="s">
        <v>69</v>
      </c>
      <c r="H76" s="17">
        <v>717244</v>
      </c>
      <c r="I76" s="17">
        <v>999018</v>
      </c>
      <c r="J76" s="17">
        <v>1066133</v>
      </c>
      <c r="K76" s="2" t="s">
        <v>1117</v>
      </c>
    </row>
    <row r="77" spans="2:11" x14ac:dyDescent="0.3">
      <c r="B77" s="92" t="s">
        <v>1199</v>
      </c>
      <c r="C77" s="557"/>
      <c r="D77" s="557"/>
      <c r="E77" s="535" t="s">
        <v>789</v>
      </c>
      <c r="F77" s="536"/>
      <c r="G77" s="40" t="s">
        <v>69</v>
      </c>
      <c r="H77" s="17">
        <v>61687</v>
      </c>
      <c r="I77" s="17">
        <v>73724</v>
      </c>
      <c r="J77" s="17">
        <v>96559</v>
      </c>
    </row>
    <row r="78" spans="2:11" x14ac:dyDescent="0.3">
      <c r="B78" s="92" t="s">
        <v>1199</v>
      </c>
      <c r="C78" s="557"/>
      <c r="D78" s="557"/>
      <c r="E78" s="535" t="s">
        <v>790</v>
      </c>
      <c r="F78" s="536"/>
      <c r="G78" s="40" t="s">
        <v>69</v>
      </c>
      <c r="H78" s="17">
        <v>497803</v>
      </c>
      <c r="I78" s="17">
        <v>563657</v>
      </c>
      <c r="J78" s="17">
        <v>552018</v>
      </c>
      <c r="K78" s="2"/>
    </row>
    <row r="79" spans="2:11" x14ac:dyDescent="0.3">
      <c r="B79" s="92" t="s">
        <v>1199</v>
      </c>
      <c r="C79" s="557"/>
      <c r="D79" s="557"/>
      <c r="E79" s="535" t="s">
        <v>791</v>
      </c>
      <c r="F79" s="536"/>
      <c r="G79" s="40" t="s">
        <v>69</v>
      </c>
      <c r="H79" s="130" t="s">
        <v>182</v>
      </c>
      <c r="I79" s="130" t="s">
        <v>182</v>
      </c>
      <c r="J79" s="130" t="s">
        <v>182</v>
      </c>
      <c r="K79" s="2"/>
    </row>
    <row r="80" spans="2:11" ht="33" customHeight="1" x14ac:dyDescent="0.3">
      <c r="B80" s="92" t="s">
        <v>1199</v>
      </c>
      <c r="C80" s="563"/>
      <c r="D80" s="563"/>
      <c r="E80" s="535" t="s">
        <v>1116</v>
      </c>
      <c r="F80" s="536"/>
      <c r="G80" s="40" t="s">
        <v>69</v>
      </c>
      <c r="H80" s="17">
        <v>157754</v>
      </c>
      <c r="I80" s="17">
        <v>361637</v>
      </c>
      <c r="J80" s="17">
        <v>417556</v>
      </c>
      <c r="K80" s="208" t="s">
        <v>1118</v>
      </c>
    </row>
    <row r="81" spans="2:11" x14ac:dyDescent="0.3">
      <c r="B81" s="92" t="s">
        <v>1199</v>
      </c>
      <c r="C81" s="535" t="s">
        <v>793</v>
      </c>
      <c r="D81" s="535"/>
      <c r="E81" s="535"/>
      <c r="F81" s="536"/>
      <c r="G81" s="40" t="s">
        <v>69</v>
      </c>
      <c r="H81" s="527" t="s">
        <v>182</v>
      </c>
      <c r="I81" s="527" t="s">
        <v>182</v>
      </c>
      <c r="J81" s="527" t="s">
        <v>182</v>
      </c>
      <c r="K81" s="171"/>
    </row>
    <row r="82" spans="2:11" x14ac:dyDescent="0.3">
      <c r="B82" s="92" t="s">
        <v>1199</v>
      </c>
      <c r="C82" s="629" t="s">
        <v>1205</v>
      </c>
      <c r="D82" s="629"/>
      <c r="E82" s="629"/>
      <c r="F82" s="626"/>
      <c r="G82" s="45" t="s">
        <v>1002</v>
      </c>
      <c r="H82" s="528" t="s">
        <v>182</v>
      </c>
      <c r="I82" s="528" t="s">
        <v>182</v>
      </c>
      <c r="J82" s="528" t="s">
        <v>182</v>
      </c>
      <c r="K82" s="176"/>
    </row>
    <row r="83" spans="2:11" x14ac:dyDescent="0.3">
      <c r="B83" s="92" t="s">
        <v>1199</v>
      </c>
      <c r="C83" s="135"/>
      <c r="D83" s="135"/>
      <c r="E83" s="34"/>
      <c r="F83" s="34"/>
      <c r="G83" s="37"/>
      <c r="H83" s="34"/>
      <c r="I83" s="34"/>
      <c r="J83" s="34"/>
      <c r="K83" s="34"/>
    </row>
    <row r="84" spans="2:11" s="84" customFormat="1" x14ac:dyDescent="0.3">
      <c r="B84" s="92" t="s">
        <v>1199</v>
      </c>
      <c r="C84" s="134" t="s">
        <v>283</v>
      </c>
      <c r="D84" s="84" t="s">
        <v>1004</v>
      </c>
      <c r="G84" s="85"/>
    </row>
    <row r="85" spans="2:11" x14ac:dyDescent="0.3">
      <c r="B85" s="92" t="s">
        <v>1199</v>
      </c>
      <c r="C85" s="546" t="s">
        <v>657</v>
      </c>
      <c r="D85" s="546"/>
      <c r="E85" s="569"/>
      <c r="F85" s="569"/>
      <c r="G85" s="35" t="s">
        <v>644</v>
      </c>
      <c r="H85" s="35">
        <v>2021</v>
      </c>
      <c r="I85" s="35">
        <v>2022</v>
      </c>
      <c r="J85" s="35">
        <v>2023</v>
      </c>
      <c r="K85" s="36" t="s">
        <v>656</v>
      </c>
    </row>
    <row r="86" spans="2:11" x14ac:dyDescent="0.3">
      <c r="B86" s="92" t="s">
        <v>1199</v>
      </c>
      <c r="C86" s="597" t="s">
        <v>852</v>
      </c>
      <c r="D86" s="597"/>
      <c r="E86" s="597"/>
      <c r="F86" s="582"/>
      <c r="G86" s="40" t="s">
        <v>33</v>
      </c>
      <c r="H86" s="4" t="s">
        <v>182</v>
      </c>
      <c r="I86" s="4" t="s">
        <v>217</v>
      </c>
      <c r="J86" s="525">
        <v>0</v>
      </c>
      <c r="K86" s="2"/>
    </row>
    <row r="87" spans="2:11" x14ac:dyDescent="0.3">
      <c r="B87" s="92" t="s">
        <v>1199</v>
      </c>
      <c r="C87" s="597" t="s">
        <v>811</v>
      </c>
      <c r="D87" s="597"/>
      <c r="E87" s="597"/>
      <c r="F87" s="582"/>
      <c r="G87" s="40" t="s">
        <v>33</v>
      </c>
      <c r="H87" s="24" t="s">
        <v>217</v>
      </c>
      <c r="I87" s="24" t="s">
        <v>217</v>
      </c>
      <c r="J87" s="22">
        <v>0</v>
      </c>
      <c r="K87" s="2"/>
    </row>
    <row r="88" spans="2:11" x14ac:dyDescent="0.3">
      <c r="B88" s="92" t="s">
        <v>1199</v>
      </c>
      <c r="C88" s="541" t="s">
        <v>812</v>
      </c>
      <c r="D88" s="541"/>
      <c r="E88" s="541"/>
      <c r="F88" s="539"/>
      <c r="G88" s="45" t="s">
        <v>33</v>
      </c>
      <c r="H88" s="25" t="s">
        <v>217</v>
      </c>
      <c r="I88" s="25" t="s">
        <v>217</v>
      </c>
      <c r="J88" s="23">
        <v>0</v>
      </c>
      <c r="K88" s="3"/>
    </row>
    <row r="89" spans="2:11" x14ac:dyDescent="0.3">
      <c r="B89" s="92" t="s">
        <v>1199</v>
      </c>
      <c r="C89" s="134"/>
      <c r="D89" s="134"/>
      <c r="E89" s="84"/>
      <c r="F89" s="84"/>
      <c r="G89" s="37"/>
      <c r="H89" s="73"/>
      <c r="I89" s="73"/>
      <c r="J89" s="34"/>
      <c r="K89" s="34"/>
    </row>
    <row r="90" spans="2:11" s="84" customFormat="1" x14ac:dyDescent="0.3">
      <c r="B90" s="92" t="s">
        <v>1199</v>
      </c>
      <c r="C90" s="134" t="s">
        <v>285</v>
      </c>
      <c r="D90" s="84" t="s">
        <v>1005</v>
      </c>
      <c r="G90" s="85"/>
    </row>
    <row r="91" spans="2:11" x14ac:dyDescent="0.3">
      <c r="B91" s="92" t="s">
        <v>1199</v>
      </c>
      <c r="C91" s="546" t="s">
        <v>657</v>
      </c>
      <c r="D91" s="546"/>
      <c r="E91" s="569"/>
      <c r="F91" s="569"/>
      <c r="G91" s="35" t="s">
        <v>644</v>
      </c>
      <c r="H91" s="35">
        <v>2021</v>
      </c>
      <c r="I91" s="35">
        <v>2022</v>
      </c>
      <c r="J91" s="35">
        <v>2023</v>
      </c>
      <c r="K91" s="36" t="s">
        <v>656</v>
      </c>
    </row>
    <row r="92" spans="2:11" x14ac:dyDescent="0.3">
      <c r="B92" s="92" t="s">
        <v>1199</v>
      </c>
      <c r="C92" s="535" t="s">
        <v>814</v>
      </c>
      <c r="D92" s="535"/>
      <c r="E92" s="535"/>
      <c r="F92" s="536"/>
      <c r="G92" s="40" t="s">
        <v>69</v>
      </c>
      <c r="H92" s="8">
        <v>717244</v>
      </c>
      <c r="I92" s="8">
        <v>999018</v>
      </c>
      <c r="J92" s="8">
        <v>1066133</v>
      </c>
      <c r="K92" s="2" t="s">
        <v>1119</v>
      </c>
    </row>
    <row r="93" spans="2:11" x14ac:dyDescent="0.3">
      <c r="B93" s="92" t="s">
        <v>1199</v>
      </c>
      <c r="C93" s="598" t="s">
        <v>1006</v>
      </c>
      <c r="D93" s="541"/>
      <c r="E93" s="541"/>
      <c r="F93" s="539"/>
      <c r="G93" s="45" t="s">
        <v>792</v>
      </c>
      <c r="H93" s="9">
        <v>10213.557069167015</v>
      </c>
      <c r="I93" s="9">
        <v>10229.193476013792</v>
      </c>
      <c r="J93" s="9">
        <v>9846.9763399460644</v>
      </c>
      <c r="K93" s="3"/>
    </row>
    <row r="94" spans="2:11" x14ac:dyDescent="0.3">
      <c r="B94" s="92" t="s">
        <v>1199</v>
      </c>
      <c r="C94" s="135"/>
      <c r="D94" s="135"/>
      <c r="E94" s="34"/>
      <c r="F94" s="34"/>
      <c r="G94" s="37"/>
      <c r="H94" s="34"/>
      <c r="I94" s="34"/>
      <c r="J94" s="34"/>
      <c r="K94" s="34"/>
    </row>
    <row r="95" spans="2:11" s="84" customFormat="1" x14ac:dyDescent="0.3">
      <c r="B95" s="92" t="s">
        <v>1199</v>
      </c>
      <c r="C95" s="134" t="s">
        <v>287</v>
      </c>
      <c r="D95" s="84" t="s">
        <v>695</v>
      </c>
      <c r="G95" s="85"/>
    </row>
    <row r="96" spans="2:11" x14ac:dyDescent="0.3">
      <c r="B96" s="92" t="s">
        <v>1199</v>
      </c>
      <c r="C96" s="546" t="s">
        <v>657</v>
      </c>
      <c r="D96" s="546"/>
      <c r="E96" s="569"/>
      <c r="F96" s="569"/>
      <c r="G96" s="35" t="s">
        <v>644</v>
      </c>
      <c r="H96" s="35">
        <v>2021</v>
      </c>
      <c r="I96" s="35">
        <v>2022</v>
      </c>
      <c r="J96" s="35">
        <v>2023</v>
      </c>
      <c r="K96" s="36" t="s">
        <v>656</v>
      </c>
    </row>
    <row r="97" spans="2:11" x14ac:dyDescent="0.3">
      <c r="B97" s="92" t="s">
        <v>1199</v>
      </c>
      <c r="C97" s="542" t="s">
        <v>1015</v>
      </c>
      <c r="D97" s="555"/>
      <c r="E97" s="559" t="s">
        <v>830</v>
      </c>
      <c r="F97" s="536"/>
      <c r="G97" s="40" t="s">
        <v>81</v>
      </c>
      <c r="H97" s="17">
        <v>524.1</v>
      </c>
      <c r="I97" s="17">
        <v>568</v>
      </c>
      <c r="J97" s="17">
        <v>477.4</v>
      </c>
      <c r="K97" s="42"/>
    </row>
    <row r="98" spans="2:11" x14ac:dyDescent="0.3">
      <c r="B98" s="92" t="s">
        <v>1199</v>
      </c>
      <c r="C98" s="557"/>
      <c r="D98" s="556"/>
      <c r="E98" s="559" t="s">
        <v>831</v>
      </c>
      <c r="F98" s="536"/>
      <c r="G98" s="40" t="s">
        <v>81</v>
      </c>
      <c r="H98" s="17">
        <v>181.8</v>
      </c>
      <c r="I98" s="17">
        <v>146.6</v>
      </c>
      <c r="J98" s="17">
        <v>42.3</v>
      </c>
      <c r="K98" s="42"/>
    </row>
    <row r="99" spans="2:11" x14ac:dyDescent="0.3">
      <c r="B99" s="92" t="s">
        <v>1199</v>
      </c>
      <c r="C99" s="557"/>
      <c r="D99" s="556"/>
      <c r="E99" s="559" t="s">
        <v>1016</v>
      </c>
      <c r="F99" s="536"/>
      <c r="G99" s="40" t="s">
        <v>33</v>
      </c>
      <c r="H99" s="19">
        <v>34.688036634230109</v>
      </c>
      <c r="I99" s="19">
        <v>25.809859154929576</v>
      </c>
      <c r="J99" s="19">
        <v>8.8604943443653124</v>
      </c>
      <c r="K99" s="42"/>
    </row>
    <row r="100" spans="2:11" x14ac:dyDescent="0.3">
      <c r="B100" s="92" t="s">
        <v>1199</v>
      </c>
      <c r="C100" s="557"/>
      <c r="D100" s="556"/>
      <c r="E100" s="592" t="s">
        <v>1017</v>
      </c>
      <c r="F100" s="39" t="s">
        <v>666</v>
      </c>
      <c r="G100" s="40" t="s">
        <v>81</v>
      </c>
      <c r="H100" s="17">
        <v>524.06500000000005</v>
      </c>
      <c r="I100" s="17">
        <v>567.99800000000005</v>
      </c>
      <c r="J100" s="17">
        <v>477.37700000000001</v>
      </c>
      <c r="K100" s="42"/>
    </row>
    <row r="101" spans="2:11" x14ac:dyDescent="0.3">
      <c r="B101" s="92" t="s">
        <v>1199</v>
      </c>
      <c r="C101" s="557"/>
      <c r="D101" s="556"/>
      <c r="E101" s="593"/>
      <c r="F101" s="38" t="s">
        <v>825</v>
      </c>
      <c r="G101" s="40" t="s">
        <v>81</v>
      </c>
      <c r="H101" s="17">
        <v>342.31</v>
      </c>
      <c r="I101" s="17">
        <v>421.36</v>
      </c>
      <c r="J101" s="17">
        <v>435.1</v>
      </c>
      <c r="K101" s="42"/>
    </row>
    <row r="102" spans="2:11" x14ac:dyDescent="0.3">
      <c r="B102" s="92" t="s">
        <v>1199</v>
      </c>
      <c r="C102" s="557"/>
      <c r="D102" s="556"/>
      <c r="E102" s="593"/>
      <c r="F102" s="38" t="s">
        <v>826</v>
      </c>
      <c r="G102" s="40" t="s">
        <v>81</v>
      </c>
      <c r="H102" s="130" t="s">
        <v>182</v>
      </c>
      <c r="I102" s="130" t="s">
        <v>182</v>
      </c>
      <c r="J102" s="130" t="s">
        <v>182</v>
      </c>
      <c r="K102" s="42"/>
    </row>
    <row r="103" spans="2:11" x14ac:dyDescent="0.3">
      <c r="B103" s="92" t="s">
        <v>1199</v>
      </c>
      <c r="C103" s="543"/>
      <c r="D103" s="558"/>
      <c r="E103" s="595"/>
      <c r="F103" s="43" t="s">
        <v>1014</v>
      </c>
      <c r="G103" s="45" t="s">
        <v>81</v>
      </c>
      <c r="H103" s="18">
        <v>181.755</v>
      </c>
      <c r="I103" s="18">
        <v>146.63800000000001</v>
      </c>
      <c r="J103" s="18">
        <v>42.277000000000001</v>
      </c>
      <c r="K103" s="47"/>
    </row>
    <row r="104" spans="2:11" x14ac:dyDescent="0.3">
      <c r="B104" s="92" t="s">
        <v>1199</v>
      </c>
      <c r="C104" s="135"/>
      <c r="D104" s="135"/>
      <c r="E104" s="34"/>
      <c r="F104" s="34"/>
      <c r="G104" s="37"/>
      <c r="H104" s="34"/>
      <c r="I104" s="34"/>
      <c r="J104" s="34"/>
      <c r="K104" s="34"/>
    </row>
    <row r="105" spans="2:11" s="84" customFormat="1" x14ac:dyDescent="0.3">
      <c r="B105" s="92" t="s">
        <v>1199</v>
      </c>
      <c r="C105" s="134" t="s">
        <v>288</v>
      </c>
      <c r="D105" s="84" t="s">
        <v>1027</v>
      </c>
      <c r="G105" s="85"/>
    </row>
    <row r="106" spans="2:11" x14ac:dyDescent="0.3">
      <c r="B106" s="92" t="s">
        <v>1199</v>
      </c>
      <c r="C106" s="546" t="s">
        <v>657</v>
      </c>
      <c r="D106" s="546"/>
      <c r="E106" s="569"/>
      <c r="F106" s="569"/>
      <c r="G106" s="35" t="s">
        <v>644</v>
      </c>
      <c r="H106" s="35">
        <v>2021</v>
      </c>
      <c r="I106" s="35">
        <v>2022</v>
      </c>
      <c r="J106" s="35">
        <v>2023</v>
      </c>
      <c r="K106" s="36" t="s">
        <v>656</v>
      </c>
    </row>
    <row r="107" spans="2:11" x14ac:dyDescent="0.3">
      <c r="B107" s="92" t="s">
        <v>1199</v>
      </c>
      <c r="C107" s="535" t="s">
        <v>767</v>
      </c>
      <c r="D107" s="535"/>
      <c r="E107" s="535"/>
      <c r="F107" s="536"/>
      <c r="G107" s="40" t="s">
        <v>723</v>
      </c>
      <c r="H107" s="4" t="s">
        <v>182</v>
      </c>
      <c r="I107" s="5" t="s">
        <v>217</v>
      </c>
      <c r="J107" s="525">
        <v>0</v>
      </c>
      <c r="K107" s="42"/>
    </row>
    <row r="108" spans="2:11" x14ac:dyDescent="0.3">
      <c r="B108" s="92" t="s">
        <v>1199</v>
      </c>
      <c r="C108" s="629" t="s">
        <v>1196</v>
      </c>
      <c r="D108" s="629"/>
      <c r="E108" s="629"/>
      <c r="F108" s="626"/>
      <c r="G108" s="45" t="s">
        <v>654</v>
      </c>
      <c r="H108" s="6" t="s">
        <v>217</v>
      </c>
      <c r="I108" s="6" t="s">
        <v>217</v>
      </c>
      <c r="J108" s="526">
        <v>0</v>
      </c>
      <c r="K108" s="47"/>
    </row>
    <row r="109" spans="2:11" x14ac:dyDescent="0.3">
      <c r="B109" s="92" t="s">
        <v>1199</v>
      </c>
      <c r="C109" s="135"/>
      <c r="D109" s="135"/>
      <c r="E109" s="34"/>
      <c r="F109" s="34"/>
      <c r="G109" s="37"/>
      <c r="H109" s="34"/>
      <c r="I109" s="34"/>
      <c r="J109" s="34"/>
      <c r="K109" s="34"/>
    </row>
    <row r="110" spans="2:11" x14ac:dyDescent="0.3">
      <c r="B110" s="92" t="s">
        <v>1199</v>
      </c>
    </row>
    <row r="111" spans="2:11" x14ac:dyDescent="0.3">
      <c r="B111" s="92" t="s">
        <v>1200</v>
      </c>
    </row>
    <row r="112" spans="2:11" s="34" customFormat="1" x14ac:dyDescent="0.3">
      <c r="B112" s="87" t="s">
        <v>639</v>
      </c>
      <c r="C112" s="31"/>
      <c r="D112" s="137"/>
      <c r="E112" s="32"/>
      <c r="F112" s="32"/>
      <c r="G112" s="33"/>
      <c r="H112" s="32"/>
      <c r="I112" s="32"/>
      <c r="J112" s="32"/>
      <c r="K112" s="32"/>
    </row>
    <row r="113" spans="2:11" ht="17.25" x14ac:dyDescent="0.3">
      <c r="B113" s="94" t="s">
        <v>1200</v>
      </c>
      <c r="C113" s="28"/>
      <c r="D113" s="28"/>
      <c r="E113" s="29"/>
      <c r="F113" s="29"/>
      <c r="G113" s="30"/>
      <c r="H113" s="29"/>
      <c r="I113" s="29"/>
      <c r="J113" s="29"/>
      <c r="K113" s="29"/>
    </row>
    <row r="114" spans="2:11" x14ac:dyDescent="0.3">
      <c r="B114" s="94" t="s">
        <v>1200</v>
      </c>
      <c r="C114" s="134" t="s">
        <v>304</v>
      </c>
      <c r="D114" s="134" t="s">
        <v>1030</v>
      </c>
      <c r="E114" s="34"/>
      <c r="F114" s="34"/>
      <c r="G114" s="37"/>
      <c r="H114" s="34"/>
      <c r="I114" s="34"/>
      <c r="J114" s="34"/>
      <c r="K114" s="34"/>
    </row>
    <row r="115" spans="2:11" x14ac:dyDescent="0.3">
      <c r="B115" s="94" t="s">
        <v>1200</v>
      </c>
      <c r="C115" s="546" t="s">
        <v>657</v>
      </c>
      <c r="D115" s="546"/>
      <c r="E115" s="569"/>
      <c r="F115" s="569"/>
      <c r="G115" s="35" t="s">
        <v>644</v>
      </c>
      <c r="H115" s="35">
        <v>2021</v>
      </c>
      <c r="I115" s="35">
        <v>2022</v>
      </c>
      <c r="J115" s="35">
        <v>2023</v>
      </c>
      <c r="K115" s="36" t="s">
        <v>656</v>
      </c>
    </row>
    <row r="116" spans="2:11" x14ac:dyDescent="0.3">
      <c r="B116" s="94" t="s">
        <v>1200</v>
      </c>
      <c r="C116" s="535" t="s">
        <v>1031</v>
      </c>
      <c r="D116" s="535"/>
      <c r="E116" s="535"/>
      <c r="F116" s="536"/>
      <c r="G116" s="40" t="s">
        <v>675</v>
      </c>
      <c r="H116" s="65">
        <v>402</v>
      </c>
      <c r="I116" s="65">
        <v>408</v>
      </c>
      <c r="J116" s="65">
        <v>415</v>
      </c>
      <c r="K116" s="42"/>
    </row>
    <row r="117" spans="2:11" x14ac:dyDescent="0.3">
      <c r="B117" s="94" t="s">
        <v>1200</v>
      </c>
      <c r="C117" s="542" t="s">
        <v>1032</v>
      </c>
      <c r="D117" s="555"/>
      <c r="E117" s="544" t="s">
        <v>1033</v>
      </c>
      <c r="F117" s="538"/>
      <c r="G117" s="40" t="s">
        <v>675</v>
      </c>
      <c r="H117" s="65">
        <v>124</v>
      </c>
      <c r="I117" s="65">
        <v>127</v>
      </c>
      <c r="J117" s="65">
        <v>128</v>
      </c>
      <c r="K117" s="42"/>
    </row>
    <row r="118" spans="2:11" x14ac:dyDescent="0.3">
      <c r="B118" s="94" t="s">
        <v>1200</v>
      </c>
      <c r="C118" s="563"/>
      <c r="D118" s="564"/>
      <c r="E118" s="544" t="s">
        <v>1034</v>
      </c>
      <c r="F118" s="538"/>
      <c r="G118" s="40" t="s">
        <v>675</v>
      </c>
      <c r="H118" s="65">
        <v>278</v>
      </c>
      <c r="I118" s="65">
        <v>281</v>
      </c>
      <c r="J118" s="65">
        <v>287</v>
      </c>
      <c r="K118" s="42"/>
    </row>
    <row r="119" spans="2:11" x14ac:dyDescent="0.3">
      <c r="B119" s="94" t="s">
        <v>1200</v>
      </c>
      <c r="C119" s="542" t="s">
        <v>1035</v>
      </c>
      <c r="D119" s="555"/>
      <c r="E119" s="592" t="s">
        <v>1036</v>
      </c>
      <c r="F119" s="49" t="s">
        <v>1037</v>
      </c>
      <c r="G119" s="40" t="s">
        <v>675</v>
      </c>
      <c r="H119" s="65">
        <v>103</v>
      </c>
      <c r="I119" s="65">
        <v>119</v>
      </c>
      <c r="J119" s="65">
        <v>103</v>
      </c>
      <c r="K119" s="42"/>
    </row>
    <row r="120" spans="2:11" x14ac:dyDescent="0.3">
      <c r="B120" s="94" t="s">
        <v>1200</v>
      </c>
      <c r="C120" s="557"/>
      <c r="D120" s="556"/>
      <c r="E120" s="593"/>
      <c r="F120" s="49" t="s">
        <v>1033</v>
      </c>
      <c r="G120" s="40" t="s">
        <v>675</v>
      </c>
      <c r="H120" s="132" t="s">
        <v>182</v>
      </c>
      <c r="I120" s="132" t="s">
        <v>182</v>
      </c>
      <c r="J120" s="65">
        <v>47</v>
      </c>
      <c r="K120" s="42"/>
    </row>
    <row r="121" spans="2:11" x14ac:dyDescent="0.3">
      <c r="B121" s="94" t="s">
        <v>1200</v>
      </c>
      <c r="C121" s="557"/>
      <c r="D121" s="556"/>
      <c r="E121" s="594"/>
      <c r="F121" s="49" t="s">
        <v>1034</v>
      </c>
      <c r="G121" s="40" t="s">
        <v>675</v>
      </c>
      <c r="H121" s="132" t="s">
        <v>182</v>
      </c>
      <c r="I121" s="132" t="s">
        <v>182</v>
      </c>
      <c r="J121" s="65">
        <v>56</v>
      </c>
      <c r="K121" s="42"/>
    </row>
    <row r="122" spans="2:11" x14ac:dyDescent="0.3">
      <c r="B122" s="94" t="s">
        <v>1200</v>
      </c>
      <c r="C122" s="557"/>
      <c r="D122" s="556"/>
      <c r="E122" s="592" t="s">
        <v>1038</v>
      </c>
      <c r="F122" s="49" t="s">
        <v>1037</v>
      </c>
      <c r="G122" s="40" t="s">
        <v>675</v>
      </c>
      <c r="H122" s="65">
        <v>247</v>
      </c>
      <c r="I122" s="65">
        <v>236</v>
      </c>
      <c r="J122" s="65">
        <v>251</v>
      </c>
      <c r="K122" s="42"/>
    </row>
    <row r="123" spans="2:11" x14ac:dyDescent="0.3">
      <c r="B123" s="94" t="s">
        <v>1200</v>
      </c>
      <c r="C123" s="557"/>
      <c r="D123" s="556"/>
      <c r="E123" s="593"/>
      <c r="F123" s="49" t="s">
        <v>1033</v>
      </c>
      <c r="G123" s="40" t="s">
        <v>675</v>
      </c>
      <c r="H123" s="132" t="s">
        <v>182</v>
      </c>
      <c r="I123" s="132" t="s">
        <v>182</v>
      </c>
      <c r="J123" s="65">
        <v>60</v>
      </c>
      <c r="K123" s="42"/>
    </row>
    <row r="124" spans="2:11" x14ac:dyDescent="0.3">
      <c r="B124" s="94" t="s">
        <v>1200</v>
      </c>
      <c r="C124" s="557"/>
      <c r="D124" s="556"/>
      <c r="E124" s="594"/>
      <c r="F124" s="49" t="s">
        <v>1034</v>
      </c>
      <c r="G124" s="40" t="s">
        <v>675</v>
      </c>
      <c r="H124" s="132" t="s">
        <v>182</v>
      </c>
      <c r="I124" s="132" t="s">
        <v>182</v>
      </c>
      <c r="J124" s="65">
        <v>191</v>
      </c>
      <c r="K124" s="42"/>
    </row>
    <row r="125" spans="2:11" x14ac:dyDescent="0.3">
      <c r="B125" s="94" t="s">
        <v>1200</v>
      </c>
      <c r="C125" s="557"/>
      <c r="D125" s="556"/>
      <c r="E125" s="592" t="s">
        <v>1039</v>
      </c>
      <c r="F125" s="49" t="s">
        <v>1037</v>
      </c>
      <c r="G125" s="40" t="s">
        <v>675</v>
      </c>
      <c r="H125" s="65">
        <v>52</v>
      </c>
      <c r="I125" s="65">
        <v>53</v>
      </c>
      <c r="J125" s="65">
        <v>61</v>
      </c>
      <c r="K125" s="42"/>
    </row>
    <row r="126" spans="2:11" x14ac:dyDescent="0.3">
      <c r="B126" s="94" t="s">
        <v>1200</v>
      </c>
      <c r="C126" s="557"/>
      <c r="D126" s="556"/>
      <c r="E126" s="593"/>
      <c r="F126" s="49" t="s">
        <v>1033</v>
      </c>
      <c r="G126" s="40" t="s">
        <v>675</v>
      </c>
      <c r="H126" s="132" t="s">
        <v>182</v>
      </c>
      <c r="I126" s="132" t="s">
        <v>182</v>
      </c>
      <c r="J126" s="65">
        <v>21</v>
      </c>
      <c r="K126" s="42"/>
    </row>
    <row r="127" spans="2:11" x14ac:dyDescent="0.3">
      <c r="B127" s="94" t="s">
        <v>1200</v>
      </c>
      <c r="C127" s="563"/>
      <c r="D127" s="564"/>
      <c r="E127" s="594"/>
      <c r="F127" s="49" t="s">
        <v>1034</v>
      </c>
      <c r="G127" s="40" t="s">
        <v>675</v>
      </c>
      <c r="H127" s="132" t="s">
        <v>182</v>
      </c>
      <c r="I127" s="132" t="s">
        <v>182</v>
      </c>
      <c r="J127" s="65">
        <v>40</v>
      </c>
      <c r="K127" s="42"/>
    </row>
    <row r="128" spans="2:11" x14ac:dyDescent="0.3">
      <c r="B128" s="94" t="s">
        <v>1200</v>
      </c>
      <c r="C128" s="542" t="s">
        <v>1040</v>
      </c>
      <c r="D128" s="555"/>
      <c r="E128" s="592" t="s">
        <v>1041</v>
      </c>
      <c r="F128" s="49" t="s">
        <v>1037</v>
      </c>
      <c r="G128" s="40" t="s">
        <v>675</v>
      </c>
      <c r="H128" s="65">
        <v>380</v>
      </c>
      <c r="I128" s="65">
        <v>387</v>
      </c>
      <c r="J128" s="65">
        <v>389</v>
      </c>
      <c r="K128" s="42"/>
    </row>
    <row r="129" spans="2:11" x14ac:dyDescent="0.3">
      <c r="B129" s="94" t="s">
        <v>1200</v>
      </c>
      <c r="C129" s="557"/>
      <c r="D129" s="556"/>
      <c r="E129" s="593"/>
      <c r="F129" s="49" t="s">
        <v>1033</v>
      </c>
      <c r="G129" s="40" t="s">
        <v>675</v>
      </c>
      <c r="H129" s="132" t="s">
        <v>182</v>
      </c>
      <c r="I129" s="132" t="s">
        <v>182</v>
      </c>
      <c r="J129" s="65">
        <v>113</v>
      </c>
      <c r="K129" s="42"/>
    </row>
    <row r="130" spans="2:11" x14ac:dyDescent="0.3">
      <c r="B130" s="94" t="s">
        <v>1200</v>
      </c>
      <c r="C130" s="557"/>
      <c r="D130" s="556"/>
      <c r="E130" s="594"/>
      <c r="F130" s="49" t="s">
        <v>1034</v>
      </c>
      <c r="G130" s="40" t="s">
        <v>675</v>
      </c>
      <c r="H130" s="132" t="s">
        <v>182</v>
      </c>
      <c r="I130" s="132" t="s">
        <v>182</v>
      </c>
      <c r="J130" s="65">
        <v>276</v>
      </c>
      <c r="K130" s="42"/>
    </row>
    <row r="131" spans="2:11" x14ac:dyDescent="0.3">
      <c r="B131" s="94" t="s">
        <v>1200</v>
      </c>
      <c r="C131" s="557"/>
      <c r="D131" s="556"/>
      <c r="E131" s="592" t="s">
        <v>1042</v>
      </c>
      <c r="F131" s="49" t="s">
        <v>1037</v>
      </c>
      <c r="G131" s="40" t="s">
        <v>675</v>
      </c>
      <c r="H131" s="65">
        <v>22</v>
      </c>
      <c r="I131" s="65">
        <v>21</v>
      </c>
      <c r="J131" s="65">
        <v>26</v>
      </c>
      <c r="K131" s="42"/>
    </row>
    <row r="132" spans="2:11" x14ac:dyDescent="0.3">
      <c r="B132" s="94" t="s">
        <v>1200</v>
      </c>
      <c r="C132" s="557"/>
      <c r="D132" s="556"/>
      <c r="E132" s="593"/>
      <c r="F132" s="49" t="s">
        <v>1033</v>
      </c>
      <c r="G132" s="40" t="s">
        <v>675</v>
      </c>
      <c r="H132" s="132" t="s">
        <v>182</v>
      </c>
      <c r="I132" s="132" t="s">
        <v>182</v>
      </c>
      <c r="J132" s="65">
        <v>15</v>
      </c>
      <c r="K132" s="42"/>
    </row>
    <row r="133" spans="2:11" x14ac:dyDescent="0.3">
      <c r="B133" s="94" t="s">
        <v>1200</v>
      </c>
      <c r="C133" s="557"/>
      <c r="D133" s="556"/>
      <c r="E133" s="594"/>
      <c r="F133" s="49" t="s">
        <v>1034</v>
      </c>
      <c r="G133" s="40" t="s">
        <v>675</v>
      </c>
      <c r="H133" s="132" t="s">
        <v>182</v>
      </c>
      <c r="I133" s="132" t="s">
        <v>182</v>
      </c>
      <c r="J133" s="65">
        <v>11</v>
      </c>
      <c r="K133" s="42"/>
    </row>
    <row r="134" spans="2:11" x14ac:dyDescent="0.3">
      <c r="B134" s="94" t="s">
        <v>1200</v>
      </c>
      <c r="C134" s="557"/>
      <c r="D134" s="556"/>
      <c r="E134" s="592" t="s">
        <v>1043</v>
      </c>
      <c r="F134" s="49" t="s">
        <v>1037</v>
      </c>
      <c r="G134" s="40" t="s">
        <v>675</v>
      </c>
      <c r="H134" s="132" t="s">
        <v>182</v>
      </c>
      <c r="I134" s="132" t="s">
        <v>182</v>
      </c>
      <c r="J134" s="65">
        <v>165</v>
      </c>
      <c r="K134" s="42"/>
    </row>
    <row r="135" spans="2:11" x14ac:dyDescent="0.3">
      <c r="B135" s="94" t="s">
        <v>1200</v>
      </c>
      <c r="C135" s="557"/>
      <c r="D135" s="556"/>
      <c r="E135" s="593"/>
      <c r="F135" s="49" t="s">
        <v>1033</v>
      </c>
      <c r="G135" s="40" t="s">
        <v>675</v>
      </c>
      <c r="H135" s="132" t="s">
        <v>182</v>
      </c>
      <c r="I135" s="132" t="s">
        <v>182</v>
      </c>
      <c r="J135" s="65">
        <v>114</v>
      </c>
      <c r="K135" s="42"/>
    </row>
    <row r="136" spans="2:11" x14ac:dyDescent="0.3">
      <c r="B136" s="94" t="s">
        <v>1200</v>
      </c>
      <c r="C136" s="543"/>
      <c r="D136" s="558"/>
      <c r="E136" s="595"/>
      <c r="F136" s="51" t="s">
        <v>1034</v>
      </c>
      <c r="G136" s="45" t="s">
        <v>675</v>
      </c>
      <c r="H136" s="81" t="s">
        <v>182</v>
      </c>
      <c r="I136" s="81" t="s">
        <v>182</v>
      </c>
      <c r="J136" s="67">
        <v>51</v>
      </c>
      <c r="K136" s="47"/>
    </row>
    <row r="137" spans="2:11" x14ac:dyDescent="0.3">
      <c r="B137" s="94" t="s">
        <v>1200</v>
      </c>
      <c r="C137" s="135"/>
      <c r="D137" s="135"/>
      <c r="E137" s="34"/>
      <c r="F137" s="34"/>
      <c r="G137" s="34"/>
      <c r="H137" s="34"/>
      <c r="I137" s="34"/>
      <c r="J137" s="34"/>
      <c r="K137" s="34"/>
    </row>
    <row r="138" spans="2:11" x14ac:dyDescent="0.3">
      <c r="B138" s="94" t="s">
        <v>1200</v>
      </c>
      <c r="C138" s="134" t="s">
        <v>306</v>
      </c>
      <c r="D138" s="134" t="s">
        <v>1045</v>
      </c>
      <c r="E138" s="34"/>
      <c r="F138" s="34"/>
      <c r="G138" s="34"/>
      <c r="H138" s="34"/>
      <c r="I138" s="34"/>
      <c r="J138" s="34"/>
      <c r="K138" s="34"/>
    </row>
    <row r="139" spans="2:11" x14ac:dyDescent="0.3">
      <c r="B139" s="94" t="s">
        <v>1200</v>
      </c>
      <c r="C139" s="546" t="s">
        <v>657</v>
      </c>
      <c r="D139" s="546"/>
      <c r="E139" s="569"/>
      <c r="F139" s="569"/>
      <c r="G139" s="35" t="s">
        <v>644</v>
      </c>
      <c r="H139" s="35">
        <v>2021</v>
      </c>
      <c r="I139" s="35">
        <v>2022</v>
      </c>
      <c r="J139" s="35">
        <v>2023</v>
      </c>
      <c r="K139" s="36" t="s">
        <v>656</v>
      </c>
    </row>
    <row r="140" spans="2:11" ht="17.45" customHeight="1" x14ac:dyDescent="0.3">
      <c r="B140" s="94" t="s">
        <v>1200</v>
      </c>
      <c r="C140" s="547" t="s">
        <v>872</v>
      </c>
      <c r="D140" s="548"/>
      <c r="E140" s="632" t="s">
        <v>1046</v>
      </c>
      <c r="F140" s="49" t="s">
        <v>1033</v>
      </c>
      <c r="G140" s="40" t="s">
        <v>675</v>
      </c>
      <c r="H140" s="95">
        <v>0</v>
      </c>
      <c r="I140" s="95">
        <v>0</v>
      </c>
      <c r="J140" s="95">
        <v>0</v>
      </c>
      <c r="K140" s="42"/>
    </row>
    <row r="141" spans="2:11" x14ac:dyDescent="0.3">
      <c r="B141" s="94" t="s">
        <v>1200</v>
      </c>
      <c r="C141" s="549"/>
      <c r="D141" s="550"/>
      <c r="E141" s="633"/>
      <c r="F141" s="49" t="s">
        <v>1034</v>
      </c>
      <c r="G141" s="40" t="s">
        <v>675</v>
      </c>
      <c r="H141" s="95">
        <v>6</v>
      </c>
      <c r="I141" s="95">
        <v>6</v>
      </c>
      <c r="J141" s="95">
        <v>7</v>
      </c>
      <c r="K141" s="42"/>
    </row>
    <row r="142" spans="2:11" x14ac:dyDescent="0.3">
      <c r="B142" s="94" t="s">
        <v>1200</v>
      </c>
      <c r="C142" s="549"/>
      <c r="D142" s="550"/>
      <c r="E142" s="632" t="s">
        <v>1047</v>
      </c>
      <c r="F142" s="49" t="s">
        <v>1033</v>
      </c>
      <c r="G142" s="40" t="s">
        <v>675</v>
      </c>
      <c r="H142" s="95">
        <v>0</v>
      </c>
      <c r="I142" s="95">
        <v>0</v>
      </c>
      <c r="J142" s="95">
        <v>0</v>
      </c>
      <c r="K142" s="42"/>
    </row>
    <row r="143" spans="2:11" x14ac:dyDescent="0.3">
      <c r="B143" s="94" t="s">
        <v>1200</v>
      </c>
      <c r="C143" s="549"/>
      <c r="D143" s="550"/>
      <c r="E143" s="633"/>
      <c r="F143" s="49" t="s">
        <v>1034</v>
      </c>
      <c r="G143" s="40" t="s">
        <v>675</v>
      </c>
      <c r="H143" s="95">
        <v>4</v>
      </c>
      <c r="I143" s="95">
        <v>4</v>
      </c>
      <c r="J143" s="95">
        <v>5</v>
      </c>
      <c r="K143" s="42"/>
    </row>
    <row r="144" spans="2:11" x14ac:dyDescent="0.3">
      <c r="B144" s="94" t="s">
        <v>1200</v>
      </c>
      <c r="C144" s="549"/>
      <c r="D144" s="550"/>
      <c r="E144" s="632" t="s">
        <v>1048</v>
      </c>
      <c r="F144" s="49" t="s">
        <v>1033</v>
      </c>
      <c r="G144" s="40" t="s">
        <v>675</v>
      </c>
      <c r="H144" s="95">
        <v>0</v>
      </c>
      <c r="I144" s="95">
        <v>1</v>
      </c>
      <c r="J144" s="95">
        <v>1</v>
      </c>
      <c r="K144" s="42"/>
    </row>
    <row r="145" spans="2:11" x14ac:dyDescent="0.3">
      <c r="B145" s="94" t="s">
        <v>1200</v>
      </c>
      <c r="C145" s="549"/>
      <c r="D145" s="550"/>
      <c r="E145" s="633"/>
      <c r="F145" s="49" t="s">
        <v>1034</v>
      </c>
      <c r="G145" s="40" t="s">
        <v>675</v>
      </c>
      <c r="H145" s="95">
        <v>13</v>
      </c>
      <c r="I145" s="95">
        <v>14</v>
      </c>
      <c r="J145" s="95">
        <v>14</v>
      </c>
      <c r="K145" s="42"/>
    </row>
    <row r="146" spans="2:11" x14ac:dyDescent="0.3">
      <c r="B146" s="94" t="s">
        <v>1200</v>
      </c>
      <c r="C146" s="549"/>
      <c r="D146" s="550"/>
      <c r="E146" s="632" t="s">
        <v>1049</v>
      </c>
      <c r="F146" s="49" t="s">
        <v>1033</v>
      </c>
      <c r="G146" s="40" t="s">
        <v>675</v>
      </c>
      <c r="H146" s="132" t="s">
        <v>182</v>
      </c>
      <c r="I146" s="132" t="s">
        <v>182</v>
      </c>
      <c r="J146" s="95">
        <v>127</v>
      </c>
      <c r="K146" s="42"/>
    </row>
    <row r="147" spans="2:11" x14ac:dyDescent="0.3">
      <c r="B147" s="94" t="s">
        <v>1200</v>
      </c>
      <c r="C147" s="549"/>
      <c r="D147" s="550"/>
      <c r="E147" s="633"/>
      <c r="F147" s="49" t="s">
        <v>1034</v>
      </c>
      <c r="G147" s="40" t="s">
        <v>675</v>
      </c>
      <c r="H147" s="132" t="s">
        <v>182</v>
      </c>
      <c r="I147" s="132" t="s">
        <v>182</v>
      </c>
      <c r="J147" s="95">
        <v>268</v>
      </c>
      <c r="K147" s="42"/>
    </row>
    <row r="148" spans="2:11" x14ac:dyDescent="0.3">
      <c r="B148" s="94" t="s">
        <v>1200</v>
      </c>
      <c r="C148" s="549"/>
      <c r="D148" s="550"/>
      <c r="E148" s="632" t="s">
        <v>1110</v>
      </c>
      <c r="F148" s="49" t="s">
        <v>1033</v>
      </c>
      <c r="G148" s="40" t="s">
        <v>675</v>
      </c>
      <c r="H148" s="95">
        <v>0</v>
      </c>
      <c r="I148" s="95">
        <v>0</v>
      </c>
      <c r="J148" s="95">
        <v>0</v>
      </c>
      <c r="K148" s="42"/>
    </row>
    <row r="149" spans="2:11" x14ac:dyDescent="0.3">
      <c r="B149" s="94" t="s">
        <v>1200</v>
      </c>
      <c r="C149" s="567"/>
      <c r="D149" s="568"/>
      <c r="E149" s="633"/>
      <c r="F149" s="49" t="s">
        <v>1034</v>
      </c>
      <c r="G149" s="40" t="s">
        <v>675</v>
      </c>
      <c r="H149" s="95">
        <v>7</v>
      </c>
      <c r="I149" s="95">
        <v>8</v>
      </c>
      <c r="J149" s="95">
        <v>8</v>
      </c>
      <c r="K149" s="42"/>
    </row>
    <row r="150" spans="2:11" x14ac:dyDescent="0.3">
      <c r="B150" s="94" t="s">
        <v>1200</v>
      </c>
      <c r="C150" s="542" t="s">
        <v>882</v>
      </c>
      <c r="D150" s="555"/>
      <c r="E150" s="559" t="s">
        <v>1052</v>
      </c>
      <c r="F150" s="536"/>
      <c r="G150" s="40" t="s">
        <v>675</v>
      </c>
      <c r="H150" s="95">
        <v>3</v>
      </c>
      <c r="I150" s="95">
        <v>3</v>
      </c>
      <c r="J150" s="95">
        <v>3</v>
      </c>
      <c r="K150" s="42"/>
    </row>
    <row r="151" spans="2:11" x14ac:dyDescent="0.3">
      <c r="B151" s="94" t="s">
        <v>1200</v>
      </c>
      <c r="C151" s="557"/>
      <c r="D151" s="556"/>
      <c r="E151" s="559" t="s">
        <v>1053</v>
      </c>
      <c r="F151" s="536"/>
      <c r="G151" s="40" t="s">
        <v>675</v>
      </c>
      <c r="H151" s="95">
        <v>1</v>
      </c>
      <c r="I151" s="95">
        <v>1</v>
      </c>
      <c r="J151" s="95">
        <v>0</v>
      </c>
      <c r="K151" s="42"/>
    </row>
    <row r="152" spans="2:11" x14ac:dyDescent="0.3">
      <c r="B152" s="94" t="s">
        <v>1200</v>
      </c>
      <c r="C152" s="543"/>
      <c r="D152" s="558"/>
      <c r="E152" s="561" t="s">
        <v>1054</v>
      </c>
      <c r="F152" s="539"/>
      <c r="G152" s="45" t="s">
        <v>675</v>
      </c>
      <c r="H152" s="96">
        <v>0</v>
      </c>
      <c r="I152" s="96">
        <v>0</v>
      </c>
      <c r="J152" s="96">
        <v>0</v>
      </c>
      <c r="K152" s="47"/>
    </row>
    <row r="153" spans="2:11" x14ac:dyDescent="0.3">
      <c r="B153" s="94" t="s">
        <v>1200</v>
      </c>
      <c r="C153" s="135"/>
      <c r="D153" s="135"/>
      <c r="E153" s="34"/>
      <c r="F153" s="34"/>
      <c r="G153" s="34"/>
      <c r="H153" s="34"/>
      <c r="I153" s="34"/>
      <c r="J153" s="34"/>
      <c r="K153" s="34"/>
    </row>
    <row r="154" spans="2:11" x14ac:dyDescent="0.3">
      <c r="B154" s="94" t="s">
        <v>1200</v>
      </c>
      <c r="C154" s="134" t="s">
        <v>308</v>
      </c>
      <c r="D154" s="134" t="s">
        <v>1058</v>
      </c>
      <c r="E154" s="34"/>
      <c r="F154" s="34"/>
      <c r="G154" s="34"/>
      <c r="H154" s="34"/>
      <c r="I154" s="34"/>
      <c r="J154" s="34"/>
      <c r="K154" s="34"/>
    </row>
    <row r="155" spans="2:11" x14ac:dyDescent="0.3">
      <c r="B155" s="94" t="s">
        <v>1200</v>
      </c>
      <c r="C155" s="546" t="s">
        <v>657</v>
      </c>
      <c r="D155" s="546"/>
      <c r="E155" s="569"/>
      <c r="F155" s="569"/>
      <c r="G155" s="35" t="s">
        <v>644</v>
      </c>
      <c r="H155" s="35">
        <v>2021</v>
      </c>
      <c r="I155" s="35">
        <v>2022</v>
      </c>
      <c r="J155" s="35">
        <v>2023</v>
      </c>
      <c r="K155" s="36" t="s">
        <v>656</v>
      </c>
    </row>
    <row r="156" spans="2:11" x14ac:dyDescent="0.3">
      <c r="B156" s="94" t="s">
        <v>1200</v>
      </c>
      <c r="C156" s="536" t="s">
        <v>1055</v>
      </c>
      <c r="D156" s="536"/>
      <c r="E156" s="562"/>
      <c r="F156" s="562"/>
      <c r="G156" s="40" t="s">
        <v>675</v>
      </c>
      <c r="H156" s="95">
        <v>90</v>
      </c>
      <c r="I156" s="95">
        <v>111</v>
      </c>
      <c r="J156" s="95">
        <v>103</v>
      </c>
      <c r="K156" s="42"/>
    </row>
    <row r="157" spans="2:11" x14ac:dyDescent="0.3">
      <c r="B157" s="94" t="s">
        <v>1200</v>
      </c>
      <c r="C157" s="542" t="s">
        <v>1056</v>
      </c>
      <c r="D157" s="555"/>
      <c r="E157" s="562" t="s">
        <v>1037</v>
      </c>
      <c r="F157" s="562"/>
      <c r="G157" s="40" t="s">
        <v>675</v>
      </c>
      <c r="H157" s="95">
        <v>43</v>
      </c>
      <c r="I157" s="95">
        <v>50</v>
      </c>
      <c r="J157" s="95">
        <v>59</v>
      </c>
      <c r="K157" s="42"/>
    </row>
    <row r="158" spans="2:11" x14ac:dyDescent="0.3">
      <c r="B158" s="94" t="s">
        <v>1200</v>
      </c>
      <c r="C158" s="557"/>
      <c r="D158" s="556"/>
      <c r="E158" s="571" t="s">
        <v>1032</v>
      </c>
      <c r="F158" s="49" t="s">
        <v>1033</v>
      </c>
      <c r="G158" s="40" t="s">
        <v>675</v>
      </c>
      <c r="H158" s="132" t="s">
        <v>182</v>
      </c>
      <c r="I158" s="132" t="s">
        <v>182</v>
      </c>
      <c r="J158" s="95">
        <v>24</v>
      </c>
      <c r="K158" s="42"/>
    </row>
    <row r="159" spans="2:11" x14ac:dyDescent="0.3">
      <c r="B159" s="94" t="s">
        <v>1200</v>
      </c>
      <c r="C159" s="557"/>
      <c r="D159" s="556"/>
      <c r="E159" s="571"/>
      <c r="F159" s="49" t="s">
        <v>1034</v>
      </c>
      <c r="G159" s="40" t="s">
        <v>675</v>
      </c>
      <c r="H159" s="132" t="s">
        <v>182</v>
      </c>
      <c r="I159" s="132" t="s">
        <v>182</v>
      </c>
      <c r="J159" s="95">
        <v>35</v>
      </c>
      <c r="K159" s="42"/>
    </row>
    <row r="160" spans="2:11" x14ac:dyDescent="0.3">
      <c r="B160" s="94" t="s">
        <v>1200</v>
      </c>
      <c r="C160" s="557"/>
      <c r="D160" s="556"/>
      <c r="E160" s="571" t="s">
        <v>1035</v>
      </c>
      <c r="F160" s="49" t="s">
        <v>1036</v>
      </c>
      <c r="G160" s="40" t="s">
        <v>675</v>
      </c>
      <c r="H160" s="132" t="s">
        <v>182</v>
      </c>
      <c r="I160" s="132" t="s">
        <v>182</v>
      </c>
      <c r="J160" s="95">
        <v>39</v>
      </c>
      <c r="K160" s="42"/>
    </row>
    <row r="161" spans="2:11" x14ac:dyDescent="0.3">
      <c r="B161" s="94" t="s">
        <v>1200</v>
      </c>
      <c r="C161" s="557"/>
      <c r="D161" s="556"/>
      <c r="E161" s="571"/>
      <c r="F161" s="49" t="s">
        <v>1038</v>
      </c>
      <c r="G161" s="40" t="s">
        <v>675</v>
      </c>
      <c r="H161" s="132" t="s">
        <v>182</v>
      </c>
      <c r="I161" s="132" t="s">
        <v>182</v>
      </c>
      <c r="J161" s="95">
        <v>9</v>
      </c>
      <c r="K161" s="42"/>
    </row>
    <row r="162" spans="2:11" x14ac:dyDescent="0.3">
      <c r="B162" s="94" t="s">
        <v>1200</v>
      </c>
      <c r="C162" s="563"/>
      <c r="D162" s="564"/>
      <c r="E162" s="571"/>
      <c r="F162" s="49" t="s">
        <v>1039</v>
      </c>
      <c r="G162" s="40" t="s">
        <v>675</v>
      </c>
      <c r="H162" s="132" t="s">
        <v>182</v>
      </c>
      <c r="I162" s="132" t="s">
        <v>182</v>
      </c>
      <c r="J162" s="95">
        <v>11</v>
      </c>
      <c r="K162" s="42"/>
    </row>
    <row r="163" spans="2:11" x14ac:dyDescent="0.3">
      <c r="B163" s="94" t="s">
        <v>1200</v>
      </c>
      <c r="C163" s="542" t="s">
        <v>886</v>
      </c>
      <c r="D163" s="555"/>
      <c r="E163" s="562" t="s">
        <v>1037</v>
      </c>
      <c r="F163" s="562"/>
      <c r="G163" s="40" t="s">
        <v>675</v>
      </c>
      <c r="H163" s="95">
        <v>47</v>
      </c>
      <c r="I163" s="95">
        <v>61</v>
      </c>
      <c r="J163" s="95">
        <v>44</v>
      </c>
      <c r="K163" s="42"/>
    </row>
    <row r="164" spans="2:11" x14ac:dyDescent="0.3">
      <c r="B164" s="94" t="s">
        <v>1200</v>
      </c>
      <c r="C164" s="557"/>
      <c r="D164" s="556"/>
      <c r="E164" s="571" t="s">
        <v>1032</v>
      </c>
      <c r="F164" s="49" t="s">
        <v>1033</v>
      </c>
      <c r="G164" s="40" t="s">
        <v>675</v>
      </c>
      <c r="H164" s="132" t="s">
        <v>182</v>
      </c>
      <c r="I164" s="132" t="s">
        <v>182</v>
      </c>
      <c r="J164" s="95">
        <v>13</v>
      </c>
      <c r="K164" s="42"/>
    </row>
    <row r="165" spans="2:11" x14ac:dyDescent="0.3">
      <c r="B165" s="94" t="s">
        <v>1200</v>
      </c>
      <c r="C165" s="557"/>
      <c r="D165" s="556"/>
      <c r="E165" s="571"/>
      <c r="F165" s="49" t="s">
        <v>1034</v>
      </c>
      <c r="G165" s="40" t="s">
        <v>675</v>
      </c>
      <c r="H165" s="132" t="s">
        <v>182</v>
      </c>
      <c r="I165" s="132" t="s">
        <v>182</v>
      </c>
      <c r="J165" s="95">
        <v>31</v>
      </c>
      <c r="K165" s="42"/>
    </row>
    <row r="166" spans="2:11" x14ac:dyDescent="0.3">
      <c r="B166" s="94" t="s">
        <v>1200</v>
      </c>
      <c r="C166" s="557"/>
      <c r="D166" s="556"/>
      <c r="E166" s="592" t="s">
        <v>861</v>
      </c>
      <c r="F166" s="49" t="s">
        <v>1036</v>
      </c>
      <c r="G166" s="40" t="s">
        <v>675</v>
      </c>
      <c r="H166" s="132" t="s">
        <v>182</v>
      </c>
      <c r="I166" s="132" t="s">
        <v>182</v>
      </c>
      <c r="J166" s="95">
        <v>17</v>
      </c>
      <c r="K166" s="42"/>
    </row>
    <row r="167" spans="2:11" x14ac:dyDescent="0.3">
      <c r="B167" s="94" t="s">
        <v>1200</v>
      </c>
      <c r="C167" s="557"/>
      <c r="D167" s="556"/>
      <c r="E167" s="593"/>
      <c r="F167" s="49" t="s">
        <v>1038</v>
      </c>
      <c r="G167" s="40" t="s">
        <v>675</v>
      </c>
      <c r="H167" s="132" t="s">
        <v>182</v>
      </c>
      <c r="I167" s="132" t="s">
        <v>182</v>
      </c>
      <c r="J167" s="95">
        <v>25</v>
      </c>
      <c r="K167" s="42"/>
    </row>
    <row r="168" spans="2:11" x14ac:dyDescent="0.3">
      <c r="B168" s="94" t="s">
        <v>1200</v>
      </c>
      <c r="C168" s="543"/>
      <c r="D168" s="558"/>
      <c r="E168" s="595"/>
      <c r="F168" s="51" t="s">
        <v>865</v>
      </c>
      <c r="G168" s="45" t="s">
        <v>675</v>
      </c>
      <c r="H168" s="81" t="s">
        <v>182</v>
      </c>
      <c r="I168" s="81" t="s">
        <v>182</v>
      </c>
      <c r="J168" s="96">
        <v>2</v>
      </c>
      <c r="K168" s="47"/>
    </row>
    <row r="169" spans="2:11" x14ac:dyDescent="0.3">
      <c r="B169" s="94" t="s">
        <v>1200</v>
      </c>
      <c r="C169" s="135"/>
      <c r="D169" s="135"/>
      <c r="E169" s="34"/>
      <c r="F169" s="34"/>
      <c r="G169" s="34"/>
      <c r="H169" s="34"/>
      <c r="I169" s="34"/>
      <c r="J169" s="34"/>
      <c r="K169" s="34"/>
    </row>
    <row r="170" spans="2:11" x14ac:dyDescent="0.3">
      <c r="B170" s="94" t="s">
        <v>1200</v>
      </c>
      <c r="C170" s="134" t="s">
        <v>309</v>
      </c>
      <c r="D170" s="84" t="s">
        <v>890</v>
      </c>
      <c r="E170" s="34"/>
      <c r="F170" s="34"/>
      <c r="G170" s="34"/>
      <c r="H170" s="34"/>
      <c r="I170" s="34"/>
      <c r="J170" s="34"/>
      <c r="K170" s="34"/>
    </row>
    <row r="171" spans="2:11" x14ac:dyDescent="0.3">
      <c r="B171" s="94" t="s">
        <v>1200</v>
      </c>
      <c r="C171" s="546" t="s">
        <v>657</v>
      </c>
      <c r="D171" s="546"/>
      <c r="E171" s="569"/>
      <c r="F171" s="569"/>
      <c r="G171" s="35" t="s">
        <v>644</v>
      </c>
      <c r="H171" s="35">
        <v>2021</v>
      </c>
      <c r="I171" s="35">
        <v>2022</v>
      </c>
      <c r="J171" s="35">
        <v>2023</v>
      </c>
      <c r="K171" s="36" t="s">
        <v>656</v>
      </c>
    </row>
    <row r="172" spans="2:11" x14ac:dyDescent="0.3">
      <c r="B172" s="94" t="s">
        <v>1200</v>
      </c>
      <c r="C172" s="536" t="s">
        <v>891</v>
      </c>
      <c r="D172" s="536"/>
      <c r="E172" s="562"/>
      <c r="F172" s="562"/>
      <c r="G172" s="40" t="s">
        <v>33</v>
      </c>
      <c r="H172" s="97">
        <v>25.179856115107913</v>
      </c>
      <c r="I172" s="97">
        <v>26.119402985074625</v>
      </c>
      <c r="J172" s="97">
        <v>23.03921568627451</v>
      </c>
      <c r="K172" s="42"/>
    </row>
    <row r="173" spans="2:11" x14ac:dyDescent="0.3">
      <c r="B173" s="94" t="s">
        <v>1200</v>
      </c>
      <c r="C173" s="539" t="s">
        <v>892</v>
      </c>
      <c r="D173" s="539"/>
      <c r="E173" s="540"/>
      <c r="F173" s="540"/>
      <c r="G173" s="45" t="s">
        <v>33</v>
      </c>
      <c r="H173" s="98">
        <v>24.46043165467626</v>
      </c>
      <c r="I173" s="98">
        <v>25.373134328358208</v>
      </c>
      <c r="J173" s="98">
        <v>22.549019607843139</v>
      </c>
      <c r="K173" s="47"/>
    </row>
    <row r="174" spans="2:11" x14ac:dyDescent="0.3">
      <c r="B174" s="94" t="s">
        <v>1200</v>
      </c>
      <c r="C174" s="135"/>
      <c r="D174" s="135"/>
      <c r="E174" s="34"/>
      <c r="F174" s="34"/>
      <c r="G174" s="37"/>
      <c r="H174" s="34"/>
      <c r="I174" s="34"/>
      <c r="J174" s="34"/>
      <c r="K174" s="34"/>
    </row>
    <row r="175" spans="2:11" x14ac:dyDescent="0.3">
      <c r="B175" s="94" t="s">
        <v>1200</v>
      </c>
      <c r="C175" s="134" t="s">
        <v>311</v>
      </c>
      <c r="D175" s="84" t="s">
        <v>893</v>
      </c>
      <c r="E175" s="84"/>
      <c r="F175" s="84"/>
      <c r="G175" s="37"/>
      <c r="H175" s="34"/>
      <c r="I175" s="34"/>
      <c r="J175" s="34"/>
      <c r="K175" s="34"/>
    </row>
    <row r="176" spans="2:11" x14ac:dyDescent="0.3">
      <c r="B176" s="94" t="s">
        <v>1200</v>
      </c>
      <c r="C176" s="546" t="s">
        <v>657</v>
      </c>
      <c r="D176" s="546"/>
      <c r="E176" s="569"/>
      <c r="F176" s="569"/>
      <c r="G176" s="35" t="s">
        <v>644</v>
      </c>
      <c r="H176" s="35">
        <v>2021</v>
      </c>
      <c r="I176" s="35">
        <v>2022</v>
      </c>
      <c r="J176" s="35">
        <v>2023</v>
      </c>
      <c r="K176" s="36" t="s">
        <v>656</v>
      </c>
    </row>
    <row r="177" spans="2:11" x14ac:dyDescent="0.3">
      <c r="B177" s="94" t="s">
        <v>1200</v>
      </c>
      <c r="C177" s="586" t="s">
        <v>894</v>
      </c>
      <c r="D177" s="586"/>
      <c r="E177" s="587"/>
      <c r="F177" s="587"/>
      <c r="G177" s="69" t="s">
        <v>895</v>
      </c>
      <c r="H177" s="101">
        <v>8.3000000000000007</v>
      </c>
      <c r="I177" s="101">
        <v>8.1999999999999993</v>
      </c>
      <c r="J177" s="101">
        <v>8.5</v>
      </c>
      <c r="K177" s="71"/>
    </row>
    <row r="178" spans="2:11" x14ac:dyDescent="0.3">
      <c r="B178" s="94" t="s">
        <v>1200</v>
      </c>
      <c r="C178" s="588" t="s">
        <v>897</v>
      </c>
      <c r="D178" s="588"/>
      <c r="E178" s="589"/>
      <c r="F178" s="589"/>
      <c r="G178" s="69" t="s">
        <v>895</v>
      </c>
      <c r="H178" s="101">
        <v>9.6</v>
      </c>
      <c r="I178" s="101">
        <v>9.1999999999999993</v>
      </c>
      <c r="J178" s="101">
        <v>9.5</v>
      </c>
      <c r="K178" s="71"/>
    </row>
    <row r="179" spans="2:11" x14ac:dyDescent="0.3">
      <c r="B179" s="94" t="s">
        <v>1200</v>
      </c>
      <c r="C179" s="590" t="s">
        <v>896</v>
      </c>
      <c r="D179" s="590"/>
      <c r="E179" s="591"/>
      <c r="F179" s="591"/>
      <c r="G179" s="102" t="s">
        <v>895</v>
      </c>
      <c r="H179" s="103">
        <v>5.5</v>
      </c>
      <c r="I179" s="103">
        <v>5.8</v>
      </c>
      <c r="J179" s="103">
        <v>6.2</v>
      </c>
      <c r="K179" s="104"/>
    </row>
    <row r="180" spans="2:11" x14ac:dyDescent="0.3">
      <c r="B180" s="94" t="s">
        <v>1200</v>
      </c>
      <c r="C180" s="135"/>
      <c r="D180" s="135"/>
      <c r="E180" s="34"/>
      <c r="F180" s="34"/>
      <c r="G180" s="37"/>
      <c r="H180" s="34"/>
      <c r="I180" s="34"/>
      <c r="J180" s="34"/>
      <c r="K180" s="34"/>
    </row>
    <row r="181" spans="2:11" x14ac:dyDescent="0.3">
      <c r="B181" s="94" t="s">
        <v>1200</v>
      </c>
      <c r="C181" s="134" t="s">
        <v>313</v>
      </c>
      <c r="D181" s="84" t="s">
        <v>1120</v>
      </c>
      <c r="E181" s="34"/>
      <c r="F181" s="34"/>
      <c r="G181" s="34"/>
      <c r="H181" s="34"/>
      <c r="I181" s="34"/>
      <c r="J181" s="34"/>
      <c r="K181" s="34"/>
    </row>
    <row r="182" spans="2:11" x14ac:dyDescent="0.3">
      <c r="B182" s="94" t="s">
        <v>1200</v>
      </c>
      <c r="C182" s="546" t="s">
        <v>657</v>
      </c>
      <c r="D182" s="546"/>
      <c r="E182" s="569"/>
      <c r="F182" s="569"/>
      <c r="G182" s="35" t="s">
        <v>644</v>
      </c>
      <c r="H182" s="35">
        <v>2021</v>
      </c>
      <c r="I182" s="35">
        <v>2022</v>
      </c>
      <c r="J182" s="35">
        <v>2023</v>
      </c>
      <c r="K182" s="36" t="s">
        <v>656</v>
      </c>
    </row>
    <row r="183" spans="2:11" x14ac:dyDescent="0.3">
      <c r="B183" s="94" t="s">
        <v>1200</v>
      </c>
      <c r="C183" s="634" t="s">
        <v>898</v>
      </c>
      <c r="D183" s="634"/>
      <c r="E183" s="634"/>
      <c r="F183" s="590"/>
      <c r="G183" s="45" t="s">
        <v>33</v>
      </c>
      <c r="H183" s="98">
        <v>85.607940446650105</v>
      </c>
      <c r="I183" s="98">
        <v>86.764705882352899</v>
      </c>
      <c r="J183" s="98">
        <v>84.578313253012055</v>
      </c>
      <c r="K183" s="47"/>
    </row>
    <row r="184" spans="2:11" x14ac:dyDescent="0.3">
      <c r="B184" s="94" t="s">
        <v>1200</v>
      </c>
      <c r="C184" s="135"/>
      <c r="D184" s="135"/>
      <c r="E184" s="34"/>
      <c r="F184" s="34"/>
      <c r="G184" s="34"/>
      <c r="H184" s="34"/>
      <c r="I184" s="34"/>
      <c r="J184" s="34"/>
      <c r="K184" s="34"/>
    </row>
    <row r="185" spans="2:11" x14ac:dyDescent="0.3">
      <c r="B185" s="94" t="s">
        <v>1200</v>
      </c>
      <c r="C185" s="134" t="s">
        <v>315</v>
      </c>
      <c r="D185" s="134" t="s">
        <v>700</v>
      </c>
      <c r="E185" s="34"/>
      <c r="F185" s="34"/>
      <c r="G185" s="34"/>
      <c r="H185" s="34"/>
      <c r="I185" s="34"/>
      <c r="J185" s="34"/>
      <c r="K185" s="34"/>
    </row>
    <row r="186" spans="2:11" x14ac:dyDescent="0.3">
      <c r="B186" s="94" t="s">
        <v>1200</v>
      </c>
      <c r="C186" s="546" t="s">
        <v>657</v>
      </c>
      <c r="D186" s="546"/>
      <c r="E186" s="569"/>
      <c r="F186" s="569"/>
      <c r="G186" s="35" t="s">
        <v>644</v>
      </c>
      <c r="H186" s="35">
        <v>2021</v>
      </c>
      <c r="I186" s="35">
        <v>2022</v>
      </c>
      <c r="J186" s="35">
        <v>2023</v>
      </c>
      <c r="K186" s="36" t="s">
        <v>656</v>
      </c>
    </row>
    <row r="187" spans="2:11" x14ac:dyDescent="0.3">
      <c r="B187" s="94" t="s">
        <v>1200</v>
      </c>
      <c r="C187" s="536" t="s">
        <v>906</v>
      </c>
      <c r="D187" s="536"/>
      <c r="E187" s="562"/>
      <c r="F187" s="562"/>
      <c r="G187" s="40" t="s">
        <v>908</v>
      </c>
      <c r="H187" s="65">
        <v>24.878109452736318</v>
      </c>
      <c r="I187" s="65">
        <v>74.781862745098039</v>
      </c>
      <c r="J187" s="65">
        <v>64.090361445783131</v>
      </c>
      <c r="K187" s="105"/>
    </row>
    <row r="188" spans="2:11" x14ac:dyDescent="0.3">
      <c r="B188" s="94" t="s">
        <v>1200</v>
      </c>
      <c r="C188" s="536" t="s">
        <v>907</v>
      </c>
      <c r="D188" s="536"/>
      <c r="E188" s="562"/>
      <c r="F188" s="562"/>
      <c r="G188" s="40" t="s">
        <v>909</v>
      </c>
      <c r="H188" s="70">
        <v>0.22026368159203982</v>
      </c>
      <c r="I188" s="70">
        <v>0.56516320343137261</v>
      </c>
      <c r="J188" s="70">
        <v>0.5293252771084338</v>
      </c>
      <c r="K188" s="42"/>
    </row>
    <row r="189" spans="2:11" ht="55.9" customHeight="1" x14ac:dyDescent="0.3">
      <c r="B189" s="94" t="s">
        <v>1200</v>
      </c>
      <c r="C189" s="542" t="s">
        <v>1208</v>
      </c>
      <c r="D189" s="555"/>
      <c r="E189" s="584" t="s">
        <v>1060</v>
      </c>
      <c r="F189" s="585"/>
      <c r="G189" s="40" t="s">
        <v>154</v>
      </c>
      <c r="H189" s="80" t="s">
        <v>217</v>
      </c>
      <c r="I189" s="80" t="s">
        <v>217</v>
      </c>
      <c r="J189" s="65">
        <v>97.590361445783131</v>
      </c>
      <c r="K189" s="42"/>
    </row>
    <row r="190" spans="2:11" ht="55.9" customHeight="1" x14ac:dyDescent="0.3">
      <c r="B190" s="94" t="s">
        <v>1200</v>
      </c>
      <c r="C190" s="557"/>
      <c r="D190" s="556"/>
      <c r="E190" s="584" t="s">
        <v>1061</v>
      </c>
      <c r="F190" s="585"/>
      <c r="G190" s="40" t="s">
        <v>154</v>
      </c>
      <c r="H190" s="80" t="s">
        <v>217</v>
      </c>
      <c r="I190" s="80" t="s">
        <v>217</v>
      </c>
      <c r="J190" s="65">
        <v>68.9156626506024</v>
      </c>
      <c r="K190" s="42"/>
    </row>
    <row r="191" spans="2:11" ht="40.15" customHeight="1" x14ac:dyDescent="0.3">
      <c r="B191" s="94" t="s">
        <v>1200</v>
      </c>
      <c r="C191" s="563"/>
      <c r="D191" s="564"/>
      <c r="E191" s="584" t="s">
        <v>1062</v>
      </c>
      <c r="F191" s="585"/>
      <c r="G191" s="40" t="s">
        <v>154</v>
      </c>
      <c r="H191" s="80" t="s">
        <v>217</v>
      </c>
      <c r="I191" s="80" t="s">
        <v>217</v>
      </c>
      <c r="J191" s="65">
        <v>97.590361445783131</v>
      </c>
      <c r="K191" s="42"/>
    </row>
    <row r="192" spans="2:11" ht="44.45" customHeight="1" x14ac:dyDescent="0.3">
      <c r="B192" s="94" t="s">
        <v>1200</v>
      </c>
      <c r="C192" s="574" t="s">
        <v>1209</v>
      </c>
      <c r="D192" s="575"/>
      <c r="E192" s="584" t="s">
        <v>1095</v>
      </c>
      <c r="F192" s="585"/>
      <c r="G192" s="40" t="s">
        <v>154</v>
      </c>
      <c r="H192" s="80" t="s">
        <v>217</v>
      </c>
      <c r="I192" s="80" t="s">
        <v>217</v>
      </c>
      <c r="J192" s="65">
        <v>0</v>
      </c>
      <c r="K192" s="42"/>
    </row>
    <row r="193" spans="2:11" ht="42" customHeight="1" x14ac:dyDescent="0.3">
      <c r="B193" s="94" t="s">
        <v>1200</v>
      </c>
      <c r="C193" s="580"/>
      <c r="D193" s="581"/>
      <c r="E193" s="635" t="s">
        <v>1096</v>
      </c>
      <c r="F193" s="636"/>
      <c r="G193" s="45" t="s">
        <v>154</v>
      </c>
      <c r="H193" s="139" t="s">
        <v>217</v>
      </c>
      <c r="I193" s="139" t="s">
        <v>217</v>
      </c>
      <c r="J193" s="67">
        <v>82.409638554216869</v>
      </c>
      <c r="K193" s="47"/>
    </row>
    <row r="194" spans="2:11" x14ac:dyDescent="0.3">
      <c r="B194" s="94" t="s">
        <v>1200</v>
      </c>
      <c r="C194" s="135"/>
      <c r="D194" s="135"/>
      <c r="E194" s="34"/>
      <c r="F194" s="34"/>
      <c r="G194" s="34"/>
      <c r="H194" s="34"/>
      <c r="I194" s="34"/>
      <c r="J194" s="34"/>
      <c r="K194" s="34"/>
    </row>
    <row r="195" spans="2:11" x14ac:dyDescent="0.3">
      <c r="B195" s="94" t="s">
        <v>1200</v>
      </c>
      <c r="C195" s="134" t="s">
        <v>317</v>
      </c>
      <c r="D195" s="84" t="s">
        <v>1097</v>
      </c>
      <c r="E195" s="84"/>
      <c r="F195" s="84"/>
      <c r="G195" s="34"/>
      <c r="H195" s="34"/>
      <c r="I195" s="34"/>
      <c r="J195" s="34"/>
      <c r="K195" s="34"/>
    </row>
    <row r="196" spans="2:11" x14ac:dyDescent="0.3">
      <c r="B196" s="94" t="s">
        <v>1200</v>
      </c>
      <c r="C196" s="546" t="s">
        <v>657</v>
      </c>
      <c r="D196" s="546"/>
      <c r="E196" s="569"/>
      <c r="F196" s="569"/>
      <c r="G196" s="35" t="s">
        <v>644</v>
      </c>
      <c r="H196" s="35">
        <v>2021</v>
      </c>
      <c r="I196" s="35">
        <v>2022</v>
      </c>
      <c r="J196" s="35">
        <v>2023</v>
      </c>
      <c r="K196" s="36" t="s">
        <v>656</v>
      </c>
    </row>
    <row r="197" spans="2:11" x14ac:dyDescent="0.3">
      <c r="B197" s="94" t="s">
        <v>1200</v>
      </c>
      <c r="C197" s="535" t="s">
        <v>924</v>
      </c>
      <c r="D197" s="535"/>
      <c r="E197" s="535"/>
      <c r="F197" s="536"/>
      <c r="G197" s="40" t="s">
        <v>675</v>
      </c>
      <c r="H197" s="95">
        <v>74</v>
      </c>
      <c r="I197" s="95">
        <v>74</v>
      </c>
      <c r="J197" s="95">
        <v>72</v>
      </c>
      <c r="K197" s="42"/>
    </row>
    <row r="198" spans="2:11" x14ac:dyDescent="0.3">
      <c r="B198" s="94" t="s">
        <v>1200</v>
      </c>
      <c r="C198" s="541" t="s">
        <v>923</v>
      </c>
      <c r="D198" s="541"/>
      <c r="E198" s="541"/>
      <c r="F198" s="539"/>
      <c r="G198" s="45" t="s">
        <v>723</v>
      </c>
      <c r="H198" s="96">
        <v>4</v>
      </c>
      <c r="I198" s="96">
        <v>4</v>
      </c>
      <c r="J198" s="96">
        <v>4</v>
      </c>
      <c r="K198" s="47"/>
    </row>
    <row r="199" spans="2:11" x14ac:dyDescent="0.3">
      <c r="B199" s="94" t="s">
        <v>1200</v>
      </c>
      <c r="C199" s="135"/>
      <c r="D199" s="135"/>
      <c r="E199" s="34"/>
      <c r="F199" s="34"/>
      <c r="G199" s="34"/>
      <c r="H199" s="34"/>
      <c r="I199" s="34"/>
      <c r="J199" s="34"/>
      <c r="K199" s="34"/>
    </row>
    <row r="200" spans="2:11" x14ac:dyDescent="0.3">
      <c r="B200" s="94" t="s">
        <v>1200</v>
      </c>
      <c r="C200" s="134" t="s">
        <v>318</v>
      </c>
      <c r="D200" s="134" t="s">
        <v>1064</v>
      </c>
      <c r="E200" s="34"/>
      <c r="F200" s="34"/>
      <c r="G200" s="34"/>
      <c r="H200" s="34"/>
      <c r="I200" s="34"/>
      <c r="J200" s="34"/>
      <c r="K200" s="34"/>
    </row>
    <row r="201" spans="2:11" x14ac:dyDescent="0.3">
      <c r="B201" s="94" t="s">
        <v>1200</v>
      </c>
      <c r="C201" s="546" t="s">
        <v>657</v>
      </c>
      <c r="D201" s="546"/>
      <c r="E201" s="569"/>
      <c r="F201" s="569"/>
      <c r="G201" s="35" t="s">
        <v>644</v>
      </c>
      <c r="H201" s="35">
        <v>2021</v>
      </c>
      <c r="I201" s="35">
        <v>2022</v>
      </c>
      <c r="J201" s="35">
        <v>2023</v>
      </c>
      <c r="K201" s="36" t="s">
        <v>656</v>
      </c>
    </row>
    <row r="202" spans="2:11" x14ac:dyDescent="0.3">
      <c r="B202" s="94" t="s">
        <v>1200</v>
      </c>
      <c r="C202" s="547" t="s">
        <v>919</v>
      </c>
      <c r="D202" s="548"/>
      <c r="E202" s="559" t="s">
        <v>1065</v>
      </c>
      <c r="F202" s="536"/>
      <c r="G202" s="40" t="s">
        <v>33</v>
      </c>
      <c r="H202" s="95">
        <v>77</v>
      </c>
      <c r="I202" s="95">
        <v>81</v>
      </c>
      <c r="J202" s="95">
        <v>80.434782608695656</v>
      </c>
      <c r="K202" s="42"/>
    </row>
    <row r="203" spans="2:11" x14ac:dyDescent="0.3">
      <c r="B203" s="94" t="s">
        <v>1200</v>
      </c>
      <c r="C203" s="549"/>
      <c r="D203" s="550"/>
      <c r="E203" s="559" t="s">
        <v>1070</v>
      </c>
      <c r="F203" s="536"/>
      <c r="G203" s="40" t="s">
        <v>33</v>
      </c>
      <c r="H203" s="120" t="s">
        <v>217</v>
      </c>
      <c r="I203" s="120" t="s">
        <v>217</v>
      </c>
      <c r="J203" s="120" t="s">
        <v>217</v>
      </c>
      <c r="K203" s="42"/>
    </row>
    <row r="204" spans="2:11" x14ac:dyDescent="0.3">
      <c r="B204" s="94" t="s">
        <v>1200</v>
      </c>
      <c r="C204" s="549"/>
      <c r="D204" s="550"/>
      <c r="E204" s="559" t="s">
        <v>1066</v>
      </c>
      <c r="F204" s="536"/>
      <c r="G204" s="40" t="s">
        <v>33</v>
      </c>
      <c r="H204" s="95">
        <v>89</v>
      </c>
      <c r="I204" s="95">
        <v>90</v>
      </c>
      <c r="J204" s="95">
        <v>85.714285714285708</v>
      </c>
      <c r="K204" s="42"/>
    </row>
    <row r="205" spans="2:11" x14ac:dyDescent="0.3">
      <c r="B205" s="94" t="s">
        <v>1200</v>
      </c>
      <c r="C205" s="567"/>
      <c r="D205" s="568"/>
      <c r="E205" s="559" t="s">
        <v>1067</v>
      </c>
      <c r="F205" s="536"/>
      <c r="G205" s="40" t="s">
        <v>33</v>
      </c>
      <c r="H205" s="95">
        <v>82</v>
      </c>
      <c r="I205" s="95">
        <v>87</v>
      </c>
      <c r="J205" s="95">
        <v>92.10526315789474</v>
      </c>
      <c r="K205" s="42"/>
    </row>
    <row r="206" spans="2:11" x14ac:dyDescent="0.3">
      <c r="B206" s="94" t="s">
        <v>1200</v>
      </c>
      <c r="C206" s="547" t="s">
        <v>920</v>
      </c>
      <c r="D206" s="548"/>
      <c r="E206" s="559" t="s">
        <v>1068</v>
      </c>
      <c r="F206" s="536"/>
      <c r="G206" s="40" t="s">
        <v>33</v>
      </c>
      <c r="H206" s="120" t="s">
        <v>217</v>
      </c>
      <c r="I206" s="120" t="s">
        <v>217</v>
      </c>
      <c r="J206" s="95">
        <v>78.571428571428569</v>
      </c>
      <c r="K206" s="42"/>
    </row>
    <row r="207" spans="2:11" x14ac:dyDescent="0.3">
      <c r="B207" s="94" t="s">
        <v>1200</v>
      </c>
      <c r="C207" s="549"/>
      <c r="D207" s="550"/>
      <c r="E207" s="559" t="s">
        <v>1071</v>
      </c>
      <c r="F207" s="536"/>
      <c r="G207" s="40" t="s">
        <v>33</v>
      </c>
      <c r="H207" s="120" t="s">
        <v>217</v>
      </c>
      <c r="I207" s="120" t="s">
        <v>217</v>
      </c>
      <c r="J207" s="120" t="s">
        <v>217</v>
      </c>
      <c r="K207" s="42"/>
    </row>
    <row r="208" spans="2:11" x14ac:dyDescent="0.3">
      <c r="B208" s="94" t="s">
        <v>1200</v>
      </c>
      <c r="C208" s="549"/>
      <c r="D208" s="550"/>
      <c r="E208" s="559" t="s">
        <v>1069</v>
      </c>
      <c r="F208" s="536"/>
      <c r="G208" s="40" t="s">
        <v>33</v>
      </c>
      <c r="H208" s="120" t="s">
        <v>217</v>
      </c>
      <c r="I208" s="120" t="s">
        <v>217</v>
      </c>
      <c r="J208" s="95">
        <v>87.179487179487182</v>
      </c>
      <c r="K208" s="42"/>
    </row>
    <row r="209" spans="2:11" x14ac:dyDescent="0.3">
      <c r="B209" s="94" t="s">
        <v>1200</v>
      </c>
      <c r="C209" s="551"/>
      <c r="D209" s="552"/>
      <c r="E209" s="561" t="s">
        <v>931</v>
      </c>
      <c r="F209" s="539"/>
      <c r="G209" s="45" t="s">
        <v>33</v>
      </c>
      <c r="H209" s="121" t="s">
        <v>217</v>
      </c>
      <c r="I209" s="121" t="s">
        <v>217</v>
      </c>
      <c r="J209" s="96">
        <v>93.333333333333329</v>
      </c>
      <c r="K209" s="47"/>
    </row>
    <row r="210" spans="2:11" x14ac:dyDescent="0.3">
      <c r="B210" s="94" t="s">
        <v>1200</v>
      </c>
      <c r="C210" s="135"/>
      <c r="D210" s="135"/>
      <c r="E210" s="34"/>
      <c r="F210" s="34"/>
      <c r="G210" s="34"/>
      <c r="H210" s="34"/>
      <c r="I210" s="34"/>
      <c r="J210" s="34"/>
      <c r="K210" s="34"/>
    </row>
    <row r="211" spans="2:11" x14ac:dyDescent="0.3">
      <c r="B211" s="94" t="s">
        <v>1200</v>
      </c>
      <c r="C211" s="134" t="s">
        <v>320</v>
      </c>
      <c r="D211" s="84" t="s">
        <v>925</v>
      </c>
      <c r="E211" s="84"/>
      <c r="F211" s="84"/>
      <c r="G211" s="34"/>
      <c r="H211" s="34"/>
      <c r="I211" s="34"/>
      <c r="J211" s="34"/>
      <c r="K211" s="34"/>
    </row>
    <row r="212" spans="2:11" x14ac:dyDescent="0.3">
      <c r="B212" s="94" t="s">
        <v>1200</v>
      </c>
      <c r="C212" s="546" t="s">
        <v>657</v>
      </c>
      <c r="D212" s="546"/>
      <c r="E212" s="569"/>
      <c r="F212" s="569"/>
      <c r="G212" s="35" t="s">
        <v>644</v>
      </c>
      <c r="H212" s="35">
        <v>2021</v>
      </c>
      <c r="I212" s="35">
        <v>2022</v>
      </c>
      <c r="J212" s="35">
        <v>2023</v>
      </c>
      <c r="K212" s="36" t="s">
        <v>656</v>
      </c>
    </row>
    <row r="213" spans="2:11" x14ac:dyDescent="0.3">
      <c r="B213" s="94" t="s">
        <v>1200</v>
      </c>
      <c r="C213" s="541" t="s">
        <v>926</v>
      </c>
      <c r="D213" s="541"/>
      <c r="E213" s="541"/>
      <c r="F213" s="539"/>
      <c r="G213" s="45" t="s">
        <v>33</v>
      </c>
      <c r="H213" s="106">
        <v>2.5233179067283702</v>
      </c>
      <c r="I213" s="106">
        <v>2.0760183033566402</v>
      </c>
      <c r="J213" s="106">
        <v>2.0162540086557925</v>
      </c>
      <c r="K213" s="47"/>
    </row>
    <row r="214" spans="2:11" x14ac:dyDescent="0.3">
      <c r="B214" s="94" t="s">
        <v>1200</v>
      </c>
      <c r="C214" s="135"/>
      <c r="D214" s="135"/>
      <c r="E214" s="34"/>
      <c r="F214" s="34"/>
      <c r="G214" s="34"/>
      <c r="H214" s="34"/>
      <c r="I214" s="34"/>
      <c r="J214" s="34"/>
      <c r="K214" s="34"/>
    </row>
    <row r="215" spans="2:11" x14ac:dyDescent="0.3">
      <c r="B215" s="94" t="s">
        <v>1200</v>
      </c>
      <c r="C215" s="134" t="s">
        <v>321</v>
      </c>
      <c r="D215" s="84" t="s">
        <v>703</v>
      </c>
      <c r="E215" s="84"/>
      <c r="F215" s="84"/>
      <c r="G215" s="34"/>
      <c r="H215" s="34"/>
      <c r="I215" s="34"/>
      <c r="J215" s="34"/>
      <c r="K215" s="34"/>
    </row>
    <row r="216" spans="2:11" x14ac:dyDescent="0.3">
      <c r="B216" s="94" t="s">
        <v>1200</v>
      </c>
      <c r="C216" s="546" t="s">
        <v>657</v>
      </c>
      <c r="D216" s="546"/>
      <c r="E216" s="569"/>
      <c r="F216" s="569"/>
      <c r="G216" s="35" t="s">
        <v>644</v>
      </c>
      <c r="H216" s="35">
        <v>2021</v>
      </c>
      <c r="I216" s="35">
        <v>2022</v>
      </c>
      <c r="J216" s="35">
        <v>2023</v>
      </c>
      <c r="K216" s="36" t="s">
        <v>656</v>
      </c>
    </row>
    <row r="217" spans="2:11" ht="17.45" customHeight="1" x14ac:dyDescent="0.3">
      <c r="B217" s="94" t="s">
        <v>1200</v>
      </c>
      <c r="C217" s="547" t="s">
        <v>933</v>
      </c>
      <c r="D217" s="548"/>
      <c r="E217" s="559" t="s">
        <v>1037</v>
      </c>
      <c r="F217" s="536"/>
      <c r="G217" s="40" t="s">
        <v>675</v>
      </c>
      <c r="H217" s="95">
        <v>9</v>
      </c>
      <c r="I217" s="95">
        <v>7</v>
      </c>
      <c r="J217" s="95">
        <v>10</v>
      </c>
      <c r="K217" s="42" t="s">
        <v>1044</v>
      </c>
    </row>
    <row r="218" spans="2:11" x14ac:dyDescent="0.3">
      <c r="B218" s="94" t="s">
        <v>1200</v>
      </c>
      <c r="C218" s="549"/>
      <c r="D218" s="550"/>
      <c r="E218" s="559" t="s">
        <v>1033</v>
      </c>
      <c r="F218" s="536"/>
      <c r="G218" s="40" t="s">
        <v>675</v>
      </c>
      <c r="H218" s="95">
        <v>4</v>
      </c>
      <c r="I218" s="95">
        <v>5</v>
      </c>
      <c r="J218" s="95">
        <v>6</v>
      </c>
      <c r="K218" s="42"/>
    </row>
    <row r="219" spans="2:11" x14ac:dyDescent="0.3">
      <c r="B219" s="94" t="s">
        <v>1200</v>
      </c>
      <c r="C219" s="567"/>
      <c r="D219" s="568"/>
      <c r="E219" s="559" t="s">
        <v>1034</v>
      </c>
      <c r="F219" s="536"/>
      <c r="G219" s="40" t="s">
        <v>675</v>
      </c>
      <c r="H219" s="95">
        <v>5</v>
      </c>
      <c r="I219" s="95">
        <v>2</v>
      </c>
      <c r="J219" s="95">
        <v>4</v>
      </c>
      <c r="K219" s="42"/>
    </row>
    <row r="220" spans="2:11" ht="17.45" customHeight="1" x14ac:dyDescent="0.3">
      <c r="B220" s="94" t="s">
        <v>1200</v>
      </c>
      <c r="C220" s="547" t="s">
        <v>934</v>
      </c>
      <c r="D220" s="548"/>
      <c r="E220" s="559" t="s">
        <v>1037</v>
      </c>
      <c r="F220" s="536"/>
      <c r="G220" s="40" t="s">
        <v>675</v>
      </c>
      <c r="H220" s="95">
        <v>10</v>
      </c>
      <c r="I220" s="95">
        <v>9</v>
      </c>
      <c r="J220" s="95">
        <v>6</v>
      </c>
      <c r="K220" s="42" t="s">
        <v>1044</v>
      </c>
    </row>
    <row r="221" spans="2:11" x14ac:dyDescent="0.3">
      <c r="B221" s="94" t="s">
        <v>1200</v>
      </c>
      <c r="C221" s="549"/>
      <c r="D221" s="550"/>
      <c r="E221" s="559" t="s">
        <v>1033</v>
      </c>
      <c r="F221" s="536"/>
      <c r="G221" s="40" t="s">
        <v>675</v>
      </c>
      <c r="H221" s="95">
        <v>4</v>
      </c>
      <c r="I221" s="95">
        <v>5</v>
      </c>
      <c r="J221" s="95">
        <v>5</v>
      </c>
      <c r="K221" s="42"/>
    </row>
    <row r="222" spans="2:11" x14ac:dyDescent="0.3">
      <c r="B222" s="94" t="s">
        <v>1200</v>
      </c>
      <c r="C222" s="567"/>
      <c r="D222" s="568"/>
      <c r="E222" s="559" t="s">
        <v>1034</v>
      </c>
      <c r="F222" s="536"/>
      <c r="G222" s="40" t="s">
        <v>675</v>
      </c>
      <c r="H222" s="95">
        <v>6</v>
      </c>
      <c r="I222" s="95">
        <v>4</v>
      </c>
      <c r="J222" s="95">
        <v>1</v>
      </c>
      <c r="K222" s="42"/>
    </row>
    <row r="223" spans="2:11" ht="17.45" customHeight="1" x14ac:dyDescent="0.3">
      <c r="B223" s="94" t="s">
        <v>1200</v>
      </c>
      <c r="C223" s="547" t="s">
        <v>935</v>
      </c>
      <c r="D223" s="548"/>
      <c r="E223" s="559" t="s">
        <v>1037</v>
      </c>
      <c r="F223" s="536"/>
      <c r="G223" s="40" t="s">
        <v>675</v>
      </c>
      <c r="H223" s="95">
        <v>6</v>
      </c>
      <c r="I223" s="95">
        <v>10</v>
      </c>
      <c r="J223" s="95">
        <v>8</v>
      </c>
      <c r="K223" s="42" t="s">
        <v>1044</v>
      </c>
    </row>
    <row r="224" spans="2:11" x14ac:dyDescent="0.3">
      <c r="B224" s="94" t="s">
        <v>1200</v>
      </c>
      <c r="C224" s="549"/>
      <c r="D224" s="550"/>
      <c r="E224" s="559" t="s">
        <v>1033</v>
      </c>
      <c r="F224" s="536"/>
      <c r="G224" s="40" t="s">
        <v>675</v>
      </c>
      <c r="H224" s="95">
        <v>1</v>
      </c>
      <c r="I224" s="95">
        <v>4</v>
      </c>
      <c r="J224" s="95">
        <v>5</v>
      </c>
      <c r="K224" s="42"/>
    </row>
    <row r="225" spans="2:11" x14ac:dyDescent="0.3">
      <c r="B225" s="94" t="s">
        <v>1200</v>
      </c>
      <c r="C225" s="551"/>
      <c r="D225" s="552"/>
      <c r="E225" s="561" t="s">
        <v>1034</v>
      </c>
      <c r="F225" s="539"/>
      <c r="G225" s="45" t="s">
        <v>675</v>
      </c>
      <c r="H225" s="96">
        <v>5</v>
      </c>
      <c r="I225" s="96">
        <v>6</v>
      </c>
      <c r="J225" s="96">
        <v>3</v>
      </c>
      <c r="K225" s="47"/>
    </row>
    <row r="226" spans="2:11" x14ac:dyDescent="0.3">
      <c r="B226" s="94" t="s">
        <v>1200</v>
      </c>
      <c r="C226" s="135"/>
      <c r="D226" s="135"/>
      <c r="E226" s="34"/>
      <c r="F226" s="34"/>
      <c r="G226" s="34"/>
      <c r="H226" s="34"/>
      <c r="I226" s="34"/>
      <c r="J226" s="34"/>
      <c r="K226" s="34"/>
    </row>
    <row r="227" spans="2:11" x14ac:dyDescent="0.3">
      <c r="B227" s="94" t="s">
        <v>1200</v>
      </c>
      <c r="C227" s="134" t="s">
        <v>322</v>
      </c>
      <c r="D227" s="84" t="s">
        <v>1075</v>
      </c>
      <c r="E227" s="34"/>
      <c r="F227" s="34"/>
      <c r="G227" s="37"/>
      <c r="H227" s="34"/>
      <c r="I227" s="34"/>
      <c r="J227" s="34"/>
      <c r="K227" s="34"/>
    </row>
    <row r="228" spans="2:11" x14ac:dyDescent="0.3">
      <c r="B228" s="94" t="s">
        <v>1200</v>
      </c>
      <c r="C228" s="546" t="s">
        <v>657</v>
      </c>
      <c r="D228" s="546"/>
      <c r="E228" s="569"/>
      <c r="F228" s="569"/>
      <c r="G228" s="35" t="s">
        <v>644</v>
      </c>
      <c r="H228" s="35">
        <v>2021</v>
      </c>
      <c r="I228" s="35">
        <v>2022</v>
      </c>
      <c r="J228" s="35">
        <v>2023</v>
      </c>
      <c r="K228" s="36" t="s">
        <v>656</v>
      </c>
    </row>
    <row r="229" spans="2:11" x14ac:dyDescent="0.3">
      <c r="B229" s="94" t="s">
        <v>1200</v>
      </c>
      <c r="C229" s="535" t="s">
        <v>767</v>
      </c>
      <c r="D229" s="535"/>
      <c r="E229" s="535"/>
      <c r="F229" s="536"/>
      <c r="G229" s="40" t="s">
        <v>723</v>
      </c>
      <c r="H229" s="120" t="s">
        <v>217</v>
      </c>
      <c r="I229" s="120" t="s">
        <v>217</v>
      </c>
      <c r="J229" s="95">
        <v>0</v>
      </c>
      <c r="K229" s="42"/>
    </row>
    <row r="230" spans="2:11" x14ac:dyDescent="0.3">
      <c r="B230" s="94" t="s">
        <v>1200</v>
      </c>
      <c r="C230" s="629" t="s">
        <v>1196</v>
      </c>
      <c r="D230" s="629"/>
      <c r="E230" s="629"/>
      <c r="F230" s="626"/>
      <c r="G230" s="45" t="s">
        <v>654</v>
      </c>
      <c r="H230" s="121" t="s">
        <v>217</v>
      </c>
      <c r="I230" s="77" t="s">
        <v>217</v>
      </c>
      <c r="J230" s="96">
        <v>0</v>
      </c>
      <c r="K230" s="47"/>
    </row>
    <row r="231" spans="2:11" x14ac:dyDescent="0.3">
      <c r="B231" s="94" t="s">
        <v>1200</v>
      </c>
      <c r="C231" s="135"/>
      <c r="D231" s="135"/>
      <c r="E231" s="34"/>
      <c r="F231" s="34"/>
      <c r="G231" s="34"/>
      <c r="H231" s="34"/>
      <c r="I231" s="34"/>
      <c r="J231" s="34"/>
      <c r="K231" s="34"/>
    </row>
    <row r="232" spans="2:11" x14ac:dyDescent="0.3">
      <c r="B232" s="94" t="s">
        <v>1200</v>
      </c>
      <c r="C232" s="134" t="s">
        <v>324</v>
      </c>
      <c r="D232" s="84" t="s">
        <v>1121</v>
      </c>
      <c r="E232" s="34"/>
      <c r="F232" s="34"/>
      <c r="G232" s="37"/>
      <c r="H232" s="34"/>
      <c r="I232" s="34"/>
      <c r="J232" s="34"/>
      <c r="K232" s="34"/>
    </row>
    <row r="233" spans="2:11" x14ac:dyDescent="0.3">
      <c r="B233" s="94" t="s">
        <v>1200</v>
      </c>
      <c r="C233" s="546" t="s">
        <v>657</v>
      </c>
      <c r="D233" s="546"/>
      <c r="E233" s="569"/>
      <c r="F233" s="569"/>
      <c r="G233" s="35" t="s">
        <v>644</v>
      </c>
      <c r="H233" s="35">
        <v>2021</v>
      </c>
      <c r="I233" s="35">
        <v>2022</v>
      </c>
      <c r="J233" s="35">
        <v>2023</v>
      </c>
      <c r="K233" s="36" t="s">
        <v>656</v>
      </c>
    </row>
    <row r="234" spans="2:11" x14ac:dyDescent="0.3">
      <c r="B234" s="94" t="s">
        <v>1200</v>
      </c>
      <c r="C234" s="535" t="s">
        <v>940</v>
      </c>
      <c r="D234" s="535"/>
      <c r="E234" s="535"/>
      <c r="F234" s="536"/>
      <c r="G234" s="40" t="s">
        <v>675</v>
      </c>
      <c r="H234" s="95">
        <v>244</v>
      </c>
      <c r="I234" s="95">
        <v>251</v>
      </c>
      <c r="J234" s="95">
        <v>247</v>
      </c>
      <c r="K234" s="42"/>
    </row>
    <row r="235" spans="2:11" x14ac:dyDescent="0.3">
      <c r="B235" s="94" t="s">
        <v>1200</v>
      </c>
      <c r="C235" s="541" t="s">
        <v>941</v>
      </c>
      <c r="D235" s="541"/>
      <c r="E235" s="541"/>
      <c r="F235" s="539"/>
      <c r="G235" s="45" t="s">
        <v>675</v>
      </c>
      <c r="H235" s="96">
        <v>134</v>
      </c>
      <c r="I235" s="96">
        <v>108</v>
      </c>
      <c r="J235" s="96">
        <v>143</v>
      </c>
      <c r="K235" s="47"/>
    </row>
    <row r="236" spans="2:11" x14ac:dyDescent="0.3">
      <c r="B236" s="94" t="s">
        <v>1200</v>
      </c>
      <c r="C236" s="135"/>
      <c r="D236" s="135"/>
      <c r="E236" s="34"/>
      <c r="F236" s="34"/>
      <c r="G236" s="34"/>
      <c r="H236" s="34"/>
      <c r="I236" s="34"/>
      <c r="J236" s="34"/>
      <c r="K236" s="34"/>
    </row>
    <row r="237" spans="2:11" x14ac:dyDescent="0.3">
      <c r="B237" s="94" t="s">
        <v>1200</v>
      </c>
      <c r="C237" s="134" t="s">
        <v>327</v>
      </c>
      <c r="D237" s="84" t="s">
        <v>706</v>
      </c>
      <c r="E237" s="34"/>
      <c r="F237" s="34"/>
      <c r="G237" s="34"/>
      <c r="H237" s="34"/>
      <c r="I237" s="34"/>
      <c r="J237" s="34"/>
      <c r="K237" s="34"/>
    </row>
    <row r="238" spans="2:11" x14ac:dyDescent="0.3">
      <c r="B238" s="94" t="s">
        <v>1200</v>
      </c>
      <c r="C238" s="546" t="s">
        <v>657</v>
      </c>
      <c r="D238" s="546"/>
      <c r="E238" s="569"/>
      <c r="F238" s="569"/>
      <c r="G238" s="35" t="s">
        <v>644</v>
      </c>
      <c r="H238" s="35">
        <v>2021</v>
      </c>
      <c r="I238" s="35">
        <v>2022</v>
      </c>
      <c r="J238" s="35">
        <v>2023</v>
      </c>
      <c r="K238" s="36" t="s">
        <v>656</v>
      </c>
    </row>
    <row r="239" spans="2:11" x14ac:dyDescent="0.3">
      <c r="B239" s="94" t="s">
        <v>1200</v>
      </c>
      <c r="C239" s="542" t="s">
        <v>942</v>
      </c>
      <c r="D239" s="555"/>
      <c r="E239" s="559" t="s">
        <v>180</v>
      </c>
      <c r="F239" s="536"/>
      <c r="G239" s="40" t="s">
        <v>675</v>
      </c>
      <c r="H239" s="49">
        <v>0</v>
      </c>
      <c r="I239" s="49">
        <v>0</v>
      </c>
      <c r="J239" s="111">
        <v>0</v>
      </c>
      <c r="K239" s="42"/>
    </row>
    <row r="240" spans="2:11" x14ac:dyDescent="0.3">
      <c r="B240" s="94" t="s">
        <v>1200</v>
      </c>
      <c r="C240" s="557"/>
      <c r="D240" s="556"/>
      <c r="E240" s="559" t="s">
        <v>181</v>
      </c>
      <c r="F240" s="536"/>
      <c r="G240" s="107" t="s">
        <v>182</v>
      </c>
      <c r="H240" s="54">
        <v>2.4875621890547266</v>
      </c>
      <c r="I240" s="54">
        <v>6.1274509803921564</v>
      </c>
      <c r="J240" s="54">
        <v>6.0240963855421681</v>
      </c>
      <c r="K240" s="42" t="s">
        <v>948</v>
      </c>
    </row>
    <row r="241" spans="2:11" x14ac:dyDescent="0.3">
      <c r="B241" s="94" t="s">
        <v>1200</v>
      </c>
      <c r="C241" s="557"/>
      <c r="D241" s="556"/>
      <c r="E241" s="559" t="s">
        <v>183</v>
      </c>
      <c r="F241" s="536"/>
      <c r="G241" s="107" t="s">
        <v>182</v>
      </c>
      <c r="H241" s="111">
        <v>0</v>
      </c>
      <c r="I241" s="111">
        <v>0</v>
      </c>
      <c r="J241" s="111">
        <v>0</v>
      </c>
      <c r="K241" s="42" t="s">
        <v>948</v>
      </c>
    </row>
    <row r="242" spans="2:11" x14ac:dyDescent="0.3">
      <c r="B242" s="94" t="s">
        <v>1200</v>
      </c>
      <c r="C242" s="557"/>
      <c r="D242" s="556"/>
      <c r="E242" s="559" t="s">
        <v>184</v>
      </c>
      <c r="F242" s="536"/>
      <c r="G242" s="107" t="s">
        <v>182</v>
      </c>
      <c r="H242" s="54">
        <v>2.4875621890547266</v>
      </c>
      <c r="I242" s="54">
        <v>6.1274509803921564</v>
      </c>
      <c r="J242" s="54">
        <v>6.0240963855421681</v>
      </c>
      <c r="K242" s="42" t="s">
        <v>948</v>
      </c>
    </row>
    <row r="243" spans="2:11" x14ac:dyDescent="0.3">
      <c r="B243" s="94" t="s">
        <v>1200</v>
      </c>
      <c r="C243" s="557"/>
      <c r="D243" s="556"/>
      <c r="E243" s="559" t="s">
        <v>1197</v>
      </c>
      <c r="F243" s="536"/>
      <c r="G243" s="40" t="s">
        <v>187</v>
      </c>
      <c r="H243" s="111">
        <v>0</v>
      </c>
      <c r="I243" s="111">
        <v>0</v>
      </c>
      <c r="J243" s="111">
        <v>0</v>
      </c>
      <c r="K243" s="42"/>
    </row>
    <row r="244" spans="2:11" x14ac:dyDescent="0.3">
      <c r="B244" s="94" t="s">
        <v>1200</v>
      </c>
      <c r="C244" s="543"/>
      <c r="D244" s="558"/>
      <c r="E244" s="561" t="s">
        <v>945</v>
      </c>
      <c r="F244" s="539"/>
      <c r="G244" s="45" t="s">
        <v>33</v>
      </c>
      <c r="H244" s="55">
        <v>0.31</v>
      </c>
      <c r="I244" s="55">
        <v>0.54</v>
      </c>
      <c r="J244" s="55">
        <v>0.36</v>
      </c>
      <c r="K244" s="47"/>
    </row>
    <row r="245" spans="2:11" x14ac:dyDescent="0.3">
      <c r="B245" s="94" t="s">
        <v>1200</v>
      </c>
      <c r="C245" s="135"/>
      <c r="D245" s="135"/>
      <c r="E245" s="34"/>
      <c r="F245" s="34"/>
      <c r="G245" s="34"/>
      <c r="H245" s="34"/>
      <c r="I245" s="34"/>
      <c r="J245" s="34"/>
      <c r="K245" s="34"/>
    </row>
    <row r="246" spans="2:11" x14ac:dyDescent="0.3">
      <c r="B246" s="94" t="s">
        <v>1200</v>
      </c>
      <c r="C246" s="134" t="s">
        <v>329</v>
      </c>
      <c r="D246" s="134" t="s">
        <v>1084</v>
      </c>
      <c r="E246" s="34"/>
      <c r="F246" s="34"/>
      <c r="G246" s="34"/>
      <c r="H246" s="34"/>
      <c r="I246" s="34"/>
      <c r="J246" s="34"/>
      <c r="K246" s="34"/>
    </row>
    <row r="247" spans="2:11" x14ac:dyDescent="0.3">
      <c r="B247" s="94" t="s">
        <v>1200</v>
      </c>
      <c r="C247" s="546" t="s">
        <v>657</v>
      </c>
      <c r="D247" s="546"/>
      <c r="E247" s="569"/>
      <c r="F247" s="569"/>
      <c r="G247" s="35" t="s">
        <v>644</v>
      </c>
      <c r="H247" s="35">
        <v>2021</v>
      </c>
      <c r="I247" s="35">
        <v>2022</v>
      </c>
      <c r="J247" s="35">
        <v>2023</v>
      </c>
      <c r="K247" s="36" t="s">
        <v>656</v>
      </c>
    </row>
    <row r="248" spans="2:11" x14ac:dyDescent="0.3">
      <c r="B248" s="94" t="s">
        <v>1200</v>
      </c>
      <c r="C248" s="542" t="s">
        <v>1079</v>
      </c>
      <c r="D248" s="555"/>
      <c r="E248" s="559" t="s">
        <v>1081</v>
      </c>
      <c r="F248" s="536"/>
      <c r="G248" s="40" t="s">
        <v>709</v>
      </c>
      <c r="H248" s="49">
        <v>1</v>
      </c>
      <c r="I248" s="49">
        <v>1</v>
      </c>
      <c r="J248" s="49">
        <v>1</v>
      </c>
      <c r="K248" s="42"/>
    </row>
    <row r="249" spans="2:11" x14ac:dyDescent="0.3">
      <c r="B249" s="94" t="s">
        <v>1200</v>
      </c>
      <c r="C249" s="601" t="s">
        <v>1082</v>
      </c>
      <c r="D249" s="602"/>
      <c r="E249" s="561" t="s">
        <v>1081</v>
      </c>
      <c r="F249" s="539"/>
      <c r="G249" s="45" t="s">
        <v>709</v>
      </c>
      <c r="H249" s="51">
        <v>1</v>
      </c>
      <c r="I249" s="51">
        <v>1</v>
      </c>
      <c r="J249" s="51">
        <v>1</v>
      </c>
      <c r="K249" s="47"/>
    </row>
    <row r="250" spans="2:11" x14ac:dyDescent="0.3">
      <c r="B250" s="94" t="s">
        <v>1200</v>
      </c>
      <c r="C250" s="135"/>
      <c r="D250" s="135"/>
      <c r="E250" s="34"/>
      <c r="F250" s="34"/>
      <c r="G250" s="34"/>
      <c r="H250" s="34"/>
      <c r="I250" s="34"/>
      <c r="J250" s="34"/>
      <c r="K250" s="34"/>
    </row>
    <row r="251" spans="2:11" x14ac:dyDescent="0.3">
      <c r="B251" s="94" t="s">
        <v>1200</v>
      </c>
      <c r="C251" s="134" t="s">
        <v>331</v>
      </c>
      <c r="D251" s="84" t="s">
        <v>1085</v>
      </c>
      <c r="E251" s="34"/>
      <c r="F251" s="34"/>
      <c r="G251" s="37"/>
      <c r="H251" s="34"/>
      <c r="I251" s="34"/>
      <c r="J251" s="34"/>
      <c r="K251" s="34"/>
    </row>
    <row r="252" spans="2:11" x14ac:dyDescent="0.3">
      <c r="B252" s="94" t="s">
        <v>1200</v>
      </c>
      <c r="C252" s="545" t="s">
        <v>657</v>
      </c>
      <c r="D252" s="545"/>
      <c r="E252" s="545"/>
      <c r="F252" s="546"/>
      <c r="G252" s="35" t="s">
        <v>644</v>
      </c>
      <c r="H252" s="35">
        <v>2021</v>
      </c>
      <c r="I252" s="35">
        <v>2022</v>
      </c>
      <c r="J252" s="35">
        <v>2023</v>
      </c>
      <c r="K252" s="36" t="s">
        <v>656</v>
      </c>
    </row>
    <row r="253" spans="2:11" x14ac:dyDescent="0.3">
      <c r="B253" s="94" t="s">
        <v>1200</v>
      </c>
      <c r="C253" s="536" t="s">
        <v>979</v>
      </c>
      <c r="D253" s="536"/>
      <c r="E253" s="562"/>
      <c r="F253" s="562"/>
      <c r="G253" s="40" t="s">
        <v>908</v>
      </c>
      <c r="H253" s="64" t="s">
        <v>182</v>
      </c>
      <c r="I253" s="64" t="s">
        <v>182</v>
      </c>
      <c r="J253" s="54">
        <v>9.5108433734939766</v>
      </c>
      <c r="K253" s="42"/>
    </row>
    <row r="254" spans="2:11" x14ac:dyDescent="0.3">
      <c r="B254" s="94" t="s">
        <v>1200</v>
      </c>
      <c r="C254" s="539" t="s">
        <v>1086</v>
      </c>
      <c r="D254" s="539"/>
      <c r="E254" s="540"/>
      <c r="F254" s="540"/>
      <c r="G254" s="45" t="s">
        <v>909</v>
      </c>
      <c r="H254" s="62" t="s">
        <v>182</v>
      </c>
      <c r="I254" s="62" t="s">
        <v>182</v>
      </c>
      <c r="J254" s="55">
        <v>6.9879518072289162E-2</v>
      </c>
      <c r="K254" s="47"/>
    </row>
    <row r="255" spans="2:11" x14ac:dyDescent="0.3">
      <c r="B255" s="94" t="s">
        <v>1200</v>
      </c>
    </row>
    <row r="256" spans="2:11" x14ac:dyDescent="0.3"/>
  </sheetData>
  <sheetProtection algorithmName="SHA-512" hashValue="qXExqnceqh4kX7rQjn7AtXEK4oflJM9dcWqo99c+bVanIAqa3DYHpL98b+osPPx4Zpmlx3pZ3PEUKxAUbOQbdQ==" saltValue="u7fyC/2Qknt3gxE7UQ/9+A==" spinCount="100000" sheet="1" objects="1" scenarios="1"/>
  <autoFilter ref="B4:K255"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70">
    <mergeCell ref="C252:F252"/>
    <mergeCell ref="C253:F253"/>
    <mergeCell ref="C254:F254"/>
    <mergeCell ref="C247:F247"/>
    <mergeCell ref="C248:D248"/>
    <mergeCell ref="E248:F248"/>
    <mergeCell ref="E249:F249"/>
    <mergeCell ref="C249:D249"/>
    <mergeCell ref="E243:F243"/>
    <mergeCell ref="E244:F244"/>
    <mergeCell ref="C234:F234"/>
    <mergeCell ref="C235:F235"/>
    <mergeCell ref="C238:F238"/>
    <mergeCell ref="C239:D244"/>
    <mergeCell ref="E239:F239"/>
    <mergeCell ref="E240:F240"/>
    <mergeCell ref="E241:F241"/>
    <mergeCell ref="E242:F242"/>
    <mergeCell ref="C228:F228"/>
    <mergeCell ref="C229:F229"/>
    <mergeCell ref="C230:F230"/>
    <mergeCell ref="C233:F233"/>
    <mergeCell ref="C220:D222"/>
    <mergeCell ref="E220:F220"/>
    <mergeCell ref="E221:F221"/>
    <mergeCell ref="E222:F222"/>
    <mergeCell ref="C223:D225"/>
    <mergeCell ref="E223:F223"/>
    <mergeCell ref="E224:F224"/>
    <mergeCell ref="E225:F225"/>
    <mergeCell ref="C213:F213"/>
    <mergeCell ref="C216:F216"/>
    <mergeCell ref="C217:D219"/>
    <mergeCell ref="E217:F217"/>
    <mergeCell ref="E218:F218"/>
    <mergeCell ref="E219:F219"/>
    <mergeCell ref="C206:D209"/>
    <mergeCell ref="E206:F206"/>
    <mergeCell ref="E207:F207"/>
    <mergeCell ref="E208:F208"/>
    <mergeCell ref="E209:F209"/>
    <mergeCell ref="C212:F212"/>
    <mergeCell ref="C197:F197"/>
    <mergeCell ref="C198:F198"/>
    <mergeCell ref="C201:F201"/>
    <mergeCell ref="C202:D205"/>
    <mergeCell ref="E202:F202"/>
    <mergeCell ref="E203:F203"/>
    <mergeCell ref="E204:F204"/>
    <mergeCell ref="E205:F205"/>
    <mergeCell ref="C188:F188"/>
    <mergeCell ref="C189:D191"/>
    <mergeCell ref="C192:D193"/>
    <mergeCell ref="C196:F196"/>
    <mergeCell ref="C179:F179"/>
    <mergeCell ref="C182:F182"/>
    <mergeCell ref="C183:F183"/>
    <mergeCell ref="C186:F186"/>
    <mergeCell ref="C187:F187"/>
    <mergeCell ref="E189:F189"/>
    <mergeCell ref="E190:F190"/>
    <mergeCell ref="E191:F191"/>
    <mergeCell ref="E192:F192"/>
    <mergeCell ref="E193:F193"/>
    <mergeCell ref="C171:F171"/>
    <mergeCell ref="C172:F172"/>
    <mergeCell ref="C173:F173"/>
    <mergeCell ref="C176:F176"/>
    <mergeCell ref="C177:F177"/>
    <mergeCell ref="C178:F178"/>
    <mergeCell ref="C157:D162"/>
    <mergeCell ref="E157:F157"/>
    <mergeCell ref="E158:E159"/>
    <mergeCell ref="E160:E162"/>
    <mergeCell ref="C163:D168"/>
    <mergeCell ref="E163:F163"/>
    <mergeCell ref="E164:E165"/>
    <mergeCell ref="E166:E168"/>
    <mergeCell ref="C150:D152"/>
    <mergeCell ref="E150:F150"/>
    <mergeCell ref="E151:F151"/>
    <mergeCell ref="E152:F152"/>
    <mergeCell ref="C155:F155"/>
    <mergeCell ref="C156:F156"/>
    <mergeCell ref="C115:F115"/>
    <mergeCell ref="C116:F116"/>
    <mergeCell ref="C117:D118"/>
    <mergeCell ref="E117:F117"/>
    <mergeCell ref="E118:F118"/>
    <mergeCell ref="C139:F139"/>
    <mergeCell ref="C140:D149"/>
    <mergeCell ref="E140:E141"/>
    <mergeCell ref="E142:E143"/>
    <mergeCell ref="E144:E145"/>
    <mergeCell ref="E146:E147"/>
    <mergeCell ref="E148:E149"/>
    <mergeCell ref="C119:D127"/>
    <mergeCell ref="E119:E121"/>
    <mergeCell ref="E122:E124"/>
    <mergeCell ref="E125:E127"/>
    <mergeCell ref="C128:D136"/>
    <mergeCell ref="E128:E130"/>
    <mergeCell ref="E131:E133"/>
    <mergeCell ref="E134:E136"/>
    <mergeCell ref="C96:F96"/>
    <mergeCell ref="C97:D103"/>
    <mergeCell ref="E97:F97"/>
    <mergeCell ref="E98:F98"/>
    <mergeCell ref="E99:F99"/>
    <mergeCell ref="E100:E103"/>
    <mergeCell ref="C106:F106"/>
    <mergeCell ref="C107:F107"/>
    <mergeCell ref="C108:F108"/>
    <mergeCell ref="C88:F88"/>
    <mergeCell ref="C91:F91"/>
    <mergeCell ref="C92:F92"/>
    <mergeCell ref="C93:F93"/>
    <mergeCell ref="C81:F81"/>
    <mergeCell ref="C82:F82"/>
    <mergeCell ref="C85:F85"/>
    <mergeCell ref="C86:F86"/>
    <mergeCell ref="C87:F87"/>
    <mergeCell ref="C72:F72"/>
    <mergeCell ref="C71:F71"/>
    <mergeCell ref="C75:F75"/>
    <mergeCell ref="C76:D80"/>
    <mergeCell ref="E76:F76"/>
    <mergeCell ref="E77:F77"/>
    <mergeCell ref="E78:F78"/>
    <mergeCell ref="E79:F79"/>
    <mergeCell ref="E80:F80"/>
    <mergeCell ref="C57:F57"/>
    <mergeCell ref="C59:D70"/>
    <mergeCell ref="E59:F59"/>
    <mergeCell ref="E60:E66"/>
    <mergeCell ref="E67:E70"/>
    <mergeCell ref="C38:F38"/>
    <mergeCell ref="C41:F41"/>
    <mergeCell ref="C42:F42"/>
    <mergeCell ref="C43:F43"/>
    <mergeCell ref="C50:F50"/>
    <mergeCell ref="C51:D53"/>
    <mergeCell ref="C58:F58"/>
    <mergeCell ref="C36:F36"/>
    <mergeCell ref="C37:F37"/>
    <mergeCell ref="C24:F24"/>
    <mergeCell ref="C25:D26"/>
    <mergeCell ref="E25:F25"/>
    <mergeCell ref="E26:F26"/>
    <mergeCell ref="C29:F29"/>
    <mergeCell ref="C30:F30"/>
    <mergeCell ref="C54:F54"/>
    <mergeCell ref="C23:F23"/>
    <mergeCell ref="C11:F11"/>
    <mergeCell ref="C12:F12"/>
    <mergeCell ref="C13:F13"/>
    <mergeCell ref="C14:F14"/>
    <mergeCell ref="C31:D32"/>
    <mergeCell ref="E31:F31"/>
    <mergeCell ref="E32:F32"/>
    <mergeCell ref="C33:F33"/>
    <mergeCell ref="B2:K2"/>
    <mergeCell ref="B4:K4"/>
    <mergeCell ref="B5:D5"/>
    <mergeCell ref="C9:F9"/>
    <mergeCell ref="C10:F10"/>
    <mergeCell ref="C17:F17"/>
    <mergeCell ref="C18:F18"/>
    <mergeCell ref="C19:F19"/>
    <mergeCell ref="C20:F20"/>
  </mergeCells>
  <phoneticPr fontId="1"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992D-B2A1-4E80-B743-D3CE8C14D4AB}">
  <sheetPr>
    <tabColor theme="9" tint="0.39997558519241921"/>
  </sheetPr>
  <dimension ref="A1:L139"/>
  <sheetViews>
    <sheetView showGridLines="0" zoomScale="85" zoomScaleNormal="85" workbookViewId="0">
      <selection activeCell="B4" sqref="B4:K4"/>
    </sheetView>
  </sheetViews>
  <sheetFormatPr defaultColWidth="0" defaultRowHeight="16.5" zeroHeight="1" x14ac:dyDescent="0.3"/>
  <cols>
    <col min="1" max="1" width="5" customWidth="1"/>
    <col min="2" max="2" width="3.25" customWidth="1"/>
    <col min="3" max="3" width="4.875" style="133" customWidth="1"/>
    <col min="4" max="4" width="27.25" style="133" customWidth="1"/>
    <col min="5" max="5" width="27.25" customWidth="1"/>
    <col min="6" max="6" width="13.75" customWidth="1"/>
    <col min="7" max="7" width="19.75" style="1" bestFit="1" customWidth="1"/>
    <col min="8" max="10" width="14.5" customWidth="1"/>
    <col min="11" max="11" width="75.5" customWidth="1"/>
    <col min="12" max="12" width="5" customWidth="1"/>
    <col min="13" max="16384" width="9" hidden="1"/>
  </cols>
  <sheetData>
    <row r="1" spans="2:11" x14ac:dyDescent="0.3"/>
    <row r="2" spans="2:11" ht="27" customHeight="1" thickTop="1" thickBot="1" x14ac:dyDescent="0.35">
      <c r="B2" s="603" t="s">
        <v>1122</v>
      </c>
      <c r="C2" s="603"/>
      <c r="D2" s="603"/>
      <c r="E2" s="603"/>
      <c r="F2" s="603"/>
      <c r="G2" s="603"/>
      <c r="H2" s="603"/>
      <c r="I2" s="603"/>
      <c r="J2" s="603"/>
      <c r="K2" s="603"/>
    </row>
    <row r="3" spans="2:11" ht="18" thickTop="1" x14ac:dyDescent="0.3">
      <c r="B3" s="90"/>
      <c r="C3" s="90"/>
      <c r="D3" s="90"/>
      <c r="E3" s="90"/>
      <c r="F3" s="90"/>
      <c r="G3" s="90"/>
      <c r="H3" s="90"/>
      <c r="I3" s="90"/>
      <c r="J3" s="90"/>
      <c r="K3" s="90"/>
    </row>
    <row r="4" spans="2:11" ht="17.25" customHeight="1" x14ac:dyDescent="0.3">
      <c r="B4" s="604" t="s">
        <v>1224</v>
      </c>
      <c r="C4" s="604"/>
      <c r="D4" s="604"/>
      <c r="E4" s="604"/>
      <c r="F4" s="604"/>
      <c r="G4" s="604"/>
      <c r="H4" s="604"/>
      <c r="I4" s="604"/>
      <c r="J4" s="604"/>
      <c r="K4" s="604"/>
    </row>
    <row r="5" spans="2:11" ht="17.25" customHeight="1" x14ac:dyDescent="0.3">
      <c r="B5" s="605" t="s">
        <v>1088</v>
      </c>
      <c r="C5" s="605"/>
      <c r="D5" s="605"/>
      <c r="G5"/>
    </row>
    <row r="6" spans="2:11" s="34" customFormat="1" x14ac:dyDescent="0.3">
      <c r="B6" s="93" t="s">
        <v>1088</v>
      </c>
      <c r="C6" s="93"/>
      <c r="D6" s="93"/>
      <c r="E6" s="93"/>
      <c r="F6" s="93"/>
      <c r="G6" s="93"/>
      <c r="H6" s="93"/>
      <c r="I6" s="93"/>
      <c r="J6" s="93"/>
      <c r="K6" s="93"/>
    </row>
    <row r="7" spans="2:11" ht="17.25" x14ac:dyDescent="0.3">
      <c r="B7" s="91" t="s">
        <v>1088</v>
      </c>
      <c r="C7" s="28"/>
      <c r="D7" s="28"/>
      <c r="E7" s="29"/>
      <c r="F7" s="29"/>
      <c r="G7" s="30"/>
      <c r="H7" s="29"/>
      <c r="I7" s="29"/>
      <c r="J7" s="29"/>
      <c r="K7" s="29"/>
    </row>
    <row r="8" spans="2:11" x14ac:dyDescent="0.3">
      <c r="B8" s="92" t="s">
        <v>1088</v>
      </c>
      <c r="C8" s="134" t="s">
        <v>254</v>
      </c>
      <c r="D8" s="134" t="s">
        <v>642</v>
      </c>
      <c r="E8" s="34"/>
      <c r="F8" s="34"/>
      <c r="G8" s="37"/>
      <c r="H8" s="34"/>
      <c r="I8" s="34"/>
      <c r="J8" s="34"/>
      <c r="K8" s="34"/>
    </row>
    <row r="9" spans="2:11" x14ac:dyDescent="0.3">
      <c r="B9" s="92" t="s">
        <v>1088</v>
      </c>
      <c r="C9" s="546" t="s">
        <v>657</v>
      </c>
      <c r="D9" s="546"/>
      <c r="E9" s="569"/>
      <c r="F9" s="569"/>
      <c r="G9" s="35" t="s">
        <v>644</v>
      </c>
      <c r="H9" s="35">
        <v>2021</v>
      </c>
      <c r="I9" s="35">
        <v>2022</v>
      </c>
      <c r="J9" s="35">
        <v>2023</v>
      </c>
      <c r="K9" s="36" t="s">
        <v>656</v>
      </c>
    </row>
    <row r="10" spans="2:11" x14ac:dyDescent="0.3">
      <c r="B10" s="92" t="s">
        <v>1088</v>
      </c>
      <c r="C10" s="535" t="s">
        <v>649</v>
      </c>
      <c r="D10" s="535"/>
      <c r="E10" s="535"/>
      <c r="F10" s="536"/>
      <c r="G10" s="40" t="s">
        <v>654</v>
      </c>
      <c r="H10" s="41">
        <v>33854.816383999998</v>
      </c>
      <c r="I10" s="41">
        <v>35267.367660000004</v>
      </c>
      <c r="J10" s="41">
        <v>36507</v>
      </c>
      <c r="K10" s="42"/>
    </row>
    <row r="11" spans="2:11" x14ac:dyDescent="0.3">
      <c r="B11" s="92" t="s">
        <v>1088</v>
      </c>
      <c r="C11" s="535" t="s">
        <v>650</v>
      </c>
      <c r="D11" s="535"/>
      <c r="E11" s="535"/>
      <c r="F11" s="536"/>
      <c r="G11" s="40" t="s">
        <v>654</v>
      </c>
      <c r="H11" s="41">
        <v>6900.1244180000003</v>
      </c>
      <c r="I11" s="41">
        <v>5424.6291970000002</v>
      </c>
      <c r="J11" s="41">
        <v>4215</v>
      </c>
      <c r="K11" s="42"/>
    </row>
    <row r="12" spans="2:11" x14ac:dyDescent="0.3">
      <c r="B12" s="92" t="s">
        <v>1088</v>
      </c>
      <c r="C12" s="535" t="s">
        <v>651</v>
      </c>
      <c r="D12" s="535"/>
      <c r="E12" s="535"/>
      <c r="F12" s="536"/>
      <c r="G12" s="40" t="s">
        <v>654</v>
      </c>
      <c r="H12" s="41">
        <v>26954.691965999999</v>
      </c>
      <c r="I12" s="41">
        <v>29841.738463000002</v>
      </c>
      <c r="J12" s="41">
        <v>32292</v>
      </c>
      <c r="K12" s="42"/>
    </row>
    <row r="13" spans="2:11" x14ac:dyDescent="0.3">
      <c r="B13" s="92" t="s">
        <v>1088</v>
      </c>
      <c r="C13" s="535" t="s">
        <v>652</v>
      </c>
      <c r="D13" s="535"/>
      <c r="E13" s="535"/>
      <c r="F13" s="536"/>
      <c r="G13" s="40" t="s">
        <v>654</v>
      </c>
      <c r="H13" s="41">
        <v>53918.051850999997</v>
      </c>
      <c r="I13" s="41">
        <v>71384.992413</v>
      </c>
      <c r="J13" s="41">
        <v>80155</v>
      </c>
      <c r="K13" s="42"/>
    </row>
    <row r="14" spans="2:11" x14ac:dyDescent="0.3">
      <c r="B14" s="92" t="s">
        <v>1088</v>
      </c>
      <c r="C14" s="541" t="s">
        <v>653</v>
      </c>
      <c r="D14" s="541"/>
      <c r="E14" s="541"/>
      <c r="F14" s="539"/>
      <c r="G14" s="45" t="s">
        <v>981</v>
      </c>
      <c r="H14" s="46">
        <v>3112.8865329999999</v>
      </c>
      <c r="I14" s="46">
        <v>4792.7494720000004</v>
      </c>
      <c r="J14" s="46">
        <v>3651</v>
      </c>
      <c r="K14" s="47"/>
    </row>
    <row r="15" spans="2:11" x14ac:dyDescent="0.3">
      <c r="B15" s="92" t="s">
        <v>1088</v>
      </c>
      <c r="C15" s="135"/>
      <c r="D15" s="135"/>
      <c r="E15" s="34"/>
      <c r="F15" s="34"/>
      <c r="G15" s="37"/>
      <c r="H15" s="34"/>
      <c r="I15" s="34"/>
      <c r="J15" s="34"/>
      <c r="K15" s="34"/>
    </row>
    <row r="16" spans="2:11" s="84" customFormat="1" x14ac:dyDescent="0.3">
      <c r="B16" s="92" t="s">
        <v>1088</v>
      </c>
      <c r="C16" s="134" t="s">
        <v>255</v>
      </c>
      <c r="D16" s="84" t="s">
        <v>983</v>
      </c>
      <c r="G16" s="85"/>
    </row>
    <row r="17" spans="2:11" x14ac:dyDescent="0.3">
      <c r="B17" s="92" t="s">
        <v>1088</v>
      </c>
      <c r="C17" s="546" t="s">
        <v>657</v>
      </c>
      <c r="D17" s="546"/>
      <c r="E17" s="569"/>
      <c r="F17" s="569"/>
      <c r="G17" s="35" t="s">
        <v>644</v>
      </c>
      <c r="H17" s="35">
        <v>2021</v>
      </c>
      <c r="I17" s="35">
        <v>2022</v>
      </c>
      <c r="J17" s="35">
        <v>2023</v>
      </c>
      <c r="K17" s="36" t="s">
        <v>656</v>
      </c>
    </row>
    <row r="18" spans="2:11" x14ac:dyDescent="0.3">
      <c r="B18" s="92" t="s">
        <v>1088</v>
      </c>
      <c r="C18" s="535" t="s">
        <v>679</v>
      </c>
      <c r="D18" s="535"/>
      <c r="E18" s="535"/>
      <c r="F18" s="536"/>
      <c r="G18" s="40" t="s">
        <v>654</v>
      </c>
      <c r="H18" s="64" t="s">
        <v>182</v>
      </c>
      <c r="I18" s="64" t="s">
        <v>182</v>
      </c>
      <c r="J18" s="41">
        <v>294.74400000000003</v>
      </c>
      <c r="K18" s="42"/>
    </row>
    <row r="19" spans="2:11" x14ac:dyDescent="0.3">
      <c r="B19" s="92" t="s">
        <v>1088</v>
      </c>
      <c r="C19" s="535" t="s">
        <v>680</v>
      </c>
      <c r="D19" s="535"/>
      <c r="E19" s="535"/>
      <c r="F19" s="536"/>
      <c r="G19" s="40" t="s">
        <v>709</v>
      </c>
      <c r="H19" s="124" t="s">
        <v>182</v>
      </c>
      <c r="I19" s="124" t="s">
        <v>182</v>
      </c>
      <c r="J19" s="126">
        <v>3.3304380437213217</v>
      </c>
      <c r="K19" s="42"/>
    </row>
    <row r="20" spans="2:11" x14ac:dyDescent="0.3">
      <c r="B20" s="92" t="s">
        <v>1088</v>
      </c>
      <c r="C20" s="541" t="s">
        <v>681</v>
      </c>
      <c r="D20" s="541"/>
      <c r="E20" s="541"/>
      <c r="F20" s="539"/>
      <c r="G20" s="45" t="s">
        <v>709</v>
      </c>
      <c r="H20" s="125" t="s">
        <v>182</v>
      </c>
      <c r="I20" s="125" t="s">
        <v>182</v>
      </c>
      <c r="J20" s="127">
        <v>3.2600656590036405</v>
      </c>
      <c r="K20" s="47"/>
    </row>
    <row r="21" spans="2:11" x14ac:dyDescent="0.3">
      <c r="B21" s="92" t="s">
        <v>1088</v>
      </c>
      <c r="C21" s="135"/>
      <c r="D21" s="135"/>
      <c r="E21" s="34"/>
      <c r="F21" s="34"/>
      <c r="G21" s="37"/>
      <c r="H21" s="34"/>
      <c r="I21" s="34"/>
      <c r="J21" s="34"/>
      <c r="K21" s="34"/>
    </row>
    <row r="22" spans="2:11" x14ac:dyDescent="0.3">
      <c r="B22" s="92" t="s">
        <v>1088</v>
      </c>
      <c r="C22" s="135"/>
      <c r="D22" s="135"/>
      <c r="E22" s="34"/>
      <c r="F22" s="34"/>
      <c r="G22" s="37"/>
      <c r="H22" s="34"/>
      <c r="I22" s="34"/>
      <c r="J22" s="34"/>
      <c r="K22" s="34"/>
    </row>
    <row r="23" spans="2:11" x14ac:dyDescent="0.3">
      <c r="B23" s="94" t="s">
        <v>1200</v>
      </c>
    </row>
    <row r="24" spans="2:11" s="34" customFormat="1" x14ac:dyDescent="0.3">
      <c r="B24" s="87" t="s">
        <v>1123</v>
      </c>
      <c r="C24" s="31"/>
      <c r="D24" s="137"/>
      <c r="E24" s="32"/>
      <c r="F24" s="32"/>
      <c r="G24" s="33"/>
      <c r="H24" s="32"/>
      <c r="I24" s="32"/>
      <c r="J24" s="32"/>
      <c r="K24" s="32"/>
    </row>
    <row r="25" spans="2:11" ht="17.25" x14ac:dyDescent="0.3">
      <c r="B25" s="94" t="s">
        <v>1200</v>
      </c>
      <c r="C25" s="28"/>
      <c r="D25" s="28"/>
      <c r="E25" s="29"/>
      <c r="F25" s="29"/>
      <c r="G25" s="30"/>
      <c r="H25" s="29"/>
      <c r="I25" s="29"/>
      <c r="J25" s="29"/>
      <c r="K25" s="29"/>
    </row>
    <row r="26" spans="2:11" x14ac:dyDescent="0.3">
      <c r="B26" s="94" t="s">
        <v>1200</v>
      </c>
      <c r="C26" s="134" t="s">
        <v>277</v>
      </c>
      <c r="D26" s="134" t="s">
        <v>1030</v>
      </c>
      <c r="E26" s="34"/>
      <c r="F26" s="34"/>
      <c r="G26" s="37"/>
      <c r="H26" s="34"/>
      <c r="I26" s="34"/>
      <c r="J26" s="34"/>
      <c r="K26" s="34"/>
    </row>
    <row r="27" spans="2:11" x14ac:dyDescent="0.3">
      <c r="B27" s="94" t="s">
        <v>1200</v>
      </c>
      <c r="C27" s="546" t="s">
        <v>657</v>
      </c>
      <c r="D27" s="546"/>
      <c r="E27" s="569"/>
      <c r="F27" s="569"/>
      <c r="G27" s="35" t="s">
        <v>644</v>
      </c>
      <c r="H27" s="35">
        <v>2021</v>
      </c>
      <c r="I27" s="35">
        <v>2022</v>
      </c>
      <c r="J27" s="35">
        <v>2023</v>
      </c>
      <c r="K27" s="36" t="s">
        <v>656</v>
      </c>
    </row>
    <row r="28" spans="2:11" x14ac:dyDescent="0.3">
      <c r="B28" s="94" t="s">
        <v>1200</v>
      </c>
      <c r="C28" s="535" t="s">
        <v>1031</v>
      </c>
      <c r="D28" s="535"/>
      <c r="E28" s="535"/>
      <c r="F28" s="536"/>
      <c r="G28" s="40" t="s">
        <v>675</v>
      </c>
      <c r="H28" s="65">
        <v>116</v>
      </c>
      <c r="I28" s="65">
        <v>16</v>
      </c>
      <c r="J28" s="65">
        <v>16</v>
      </c>
      <c r="K28" s="42"/>
    </row>
    <row r="29" spans="2:11" x14ac:dyDescent="0.3">
      <c r="B29" s="94" t="s">
        <v>1200</v>
      </c>
      <c r="C29" s="542" t="s">
        <v>1032</v>
      </c>
      <c r="D29" s="555"/>
      <c r="E29" s="544" t="s">
        <v>1033</v>
      </c>
      <c r="F29" s="538"/>
      <c r="G29" s="40" t="s">
        <v>675</v>
      </c>
      <c r="H29" s="65">
        <v>61</v>
      </c>
      <c r="I29" s="65">
        <v>6</v>
      </c>
      <c r="J29" s="65">
        <v>5</v>
      </c>
      <c r="K29" s="42"/>
    </row>
    <row r="30" spans="2:11" x14ac:dyDescent="0.3">
      <c r="B30" s="94" t="s">
        <v>1200</v>
      </c>
      <c r="C30" s="563"/>
      <c r="D30" s="564"/>
      <c r="E30" s="544" t="s">
        <v>1034</v>
      </c>
      <c r="F30" s="538"/>
      <c r="G30" s="40" t="s">
        <v>675</v>
      </c>
      <c r="H30" s="65">
        <v>55</v>
      </c>
      <c r="I30" s="65">
        <v>10</v>
      </c>
      <c r="J30" s="65">
        <v>11</v>
      </c>
      <c r="K30" s="42"/>
    </row>
    <row r="31" spans="2:11" x14ac:dyDescent="0.3">
      <c r="B31" s="94" t="s">
        <v>1200</v>
      </c>
      <c r="C31" s="542" t="s">
        <v>1035</v>
      </c>
      <c r="D31" s="555"/>
      <c r="E31" s="592" t="s">
        <v>1036</v>
      </c>
      <c r="F31" s="49" t="s">
        <v>1037</v>
      </c>
      <c r="G31" s="40" t="s">
        <v>675</v>
      </c>
      <c r="H31" s="65">
        <v>7</v>
      </c>
      <c r="I31" s="65">
        <v>2</v>
      </c>
      <c r="J31" s="65">
        <v>2</v>
      </c>
      <c r="K31" s="42"/>
    </row>
    <row r="32" spans="2:11" x14ac:dyDescent="0.3">
      <c r="B32" s="94" t="s">
        <v>1200</v>
      </c>
      <c r="C32" s="557"/>
      <c r="D32" s="556"/>
      <c r="E32" s="593"/>
      <c r="F32" s="49" t="s">
        <v>1033</v>
      </c>
      <c r="G32" s="40" t="s">
        <v>675</v>
      </c>
      <c r="H32" s="132" t="s">
        <v>182</v>
      </c>
      <c r="I32" s="132" t="s">
        <v>182</v>
      </c>
      <c r="J32" s="65">
        <v>1</v>
      </c>
      <c r="K32" s="42"/>
    </row>
    <row r="33" spans="2:11" x14ac:dyDescent="0.3">
      <c r="B33" s="94" t="s">
        <v>1200</v>
      </c>
      <c r="C33" s="557"/>
      <c r="D33" s="556"/>
      <c r="E33" s="594"/>
      <c r="F33" s="49" t="s">
        <v>1034</v>
      </c>
      <c r="G33" s="40" t="s">
        <v>675</v>
      </c>
      <c r="H33" s="132" t="s">
        <v>182</v>
      </c>
      <c r="I33" s="132" t="s">
        <v>182</v>
      </c>
      <c r="J33" s="65">
        <v>1</v>
      </c>
      <c r="K33" s="42"/>
    </row>
    <row r="34" spans="2:11" x14ac:dyDescent="0.3">
      <c r="B34" s="94" t="s">
        <v>1200</v>
      </c>
      <c r="C34" s="557"/>
      <c r="D34" s="556"/>
      <c r="E34" s="592" t="s">
        <v>1038</v>
      </c>
      <c r="F34" s="49" t="s">
        <v>1037</v>
      </c>
      <c r="G34" s="40" t="s">
        <v>675</v>
      </c>
      <c r="H34" s="65">
        <v>57</v>
      </c>
      <c r="I34" s="65">
        <v>11</v>
      </c>
      <c r="J34" s="65">
        <v>11</v>
      </c>
      <c r="K34" s="42"/>
    </row>
    <row r="35" spans="2:11" x14ac:dyDescent="0.3">
      <c r="B35" s="94" t="s">
        <v>1200</v>
      </c>
      <c r="C35" s="557"/>
      <c r="D35" s="556"/>
      <c r="E35" s="593"/>
      <c r="F35" s="49" t="s">
        <v>1033</v>
      </c>
      <c r="G35" s="40" t="s">
        <v>675</v>
      </c>
      <c r="H35" s="132" t="s">
        <v>182</v>
      </c>
      <c r="I35" s="132" t="s">
        <v>182</v>
      </c>
      <c r="J35" s="65">
        <v>4</v>
      </c>
      <c r="K35" s="42"/>
    </row>
    <row r="36" spans="2:11" x14ac:dyDescent="0.3">
      <c r="B36" s="94" t="s">
        <v>1200</v>
      </c>
      <c r="C36" s="557"/>
      <c r="D36" s="556"/>
      <c r="E36" s="594"/>
      <c r="F36" s="49" t="s">
        <v>1034</v>
      </c>
      <c r="G36" s="40" t="s">
        <v>675</v>
      </c>
      <c r="H36" s="132" t="s">
        <v>182</v>
      </c>
      <c r="I36" s="132" t="s">
        <v>182</v>
      </c>
      <c r="J36" s="65">
        <v>7</v>
      </c>
      <c r="K36" s="42"/>
    </row>
    <row r="37" spans="2:11" x14ac:dyDescent="0.3">
      <c r="B37" s="94" t="s">
        <v>1200</v>
      </c>
      <c r="C37" s="557"/>
      <c r="D37" s="556"/>
      <c r="E37" s="592" t="s">
        <v>1039</v>
      </c>
      <c r="F37" s="49" t="s">
        <v>1037</v>
      </c>
      <c r="G37" s="40" t="s">
        <v>675</v>
      </c>
      <c r="H37" s="65">
        <v>52</v>
      </c>
      <c r="I37" s="65">
        <v>3</v>
      </c>
      <c r="J37" s="65">
        <v>3</v>
      </c>
      <c r="K37" s="42"/>
    </row>
    <row r="38" spans="2:11" x14ac:dyDescent="0.3">
      <c r="B38" s="94" t="s">
        <v>1200</v>
      </c>
      <c r="C38" s="557"/>
      <c r="D38" s="556"/>
      <c r="E38" s="593"/>
      <c r="F38" s="49" t="s">
        <v>1033</v>
      </c>
      <c r="G38" s="40" t="s">
        <v>675</v>
      </c>
      <c r="H38" s="132" t="s">
        <v>182</v>
      </c>
      <c r="I38" s="132" t="s">
        <v>182</v>
      </c>
      <c r="J38" s="65">
        <v>0</v>
      </c>
      <c r="K38" s="42"/>
    </row>
    <row r="39" spans="2:11" x14ac:dyDescent="0.3">
      <c r="B39" s="94" t="s">
        <v>1200</v>
      </c>
      <c r="C39" s="563"/>
      <c r="D39" s="564"/>
      <c r="E39" s="594"/>
      <c r="F39" s="49" t="s">
        <v>1034</v>
      </c>
      <c r="G39" s="40" t="s">
        <v>675</v>
      </c>
      <c r="H39" s="132" t="s">
        <v>182</v>
      </c>
      <c r="I39" s="132" t="s">
        <v>182</v>
      </c>
      <c r="J39" s="65">
        <v>3</v>
      </c>
      <c r="K39" s="42"/>
    </row>
    <row r="40" spans="2:11" x14ac:dyDescent="0.3">
      <c r="B40" s="94" t="s">
        <v>1200</v>
      </c>
      <c r="C40" s="542" t="s">
        <v>1040</v>
      </c>
      <c r="D40" s="555"/>
      <c r="E40" s="592" t="s">
        <v>1041</v>
      </c>
      <c r="F40" s="49" t="s">
        <v>1037</v>
      </c>
      <c r="G40" s="40" t="s">
        <v>675</v>
      </c>
      <c r="H40" s="65">
        <v>79</v>
      </c>
      <c r="I40" s="65">
        <v>15</v>
      </c>
      <c r="J40" s="65">
        <v>16</v>
      </c>
      <c r="K40" s="42"/>
    </row>
    <row r="41" spans="2:11" x14ac:dyDescent="0.3">
      <c r="B41" s="94" t="s">
        <v>1200</v>
      </c>
      <c r="C41" s="557"/>
      <c r="D41" s="556"/>
      <c r="E41" s="593"/>
      <c r="F41" s="49" t="s">
        <v>1033</v>
      </c>
      <c r="G41" s="40" t="s">
        <v>675</v>
      </c>
      <c r="H41" s="132" t="s">
        <v>182</v>
      </c>
      <c r="I41" s="132" t="s">
        <v>182</v>
      </c>
      <c r="J41" s="65">
        <v>5</v>
      </c>
      <c r="K41" s="42"/>
    </row>
    <row r="42" spans="2:11" x14ac:dyDescent="0.3">
      <c r="B42" s="94" t="s">
        <v>1200</v>
      </c>
      <c r="C42" s="557"/>
      <c r="D42" s="556"/>
      <c r="E42" s="594"/>
      <c r="F42" s="49" t="s">
        <v>1034</v>
      </c>
      <c r="G42" s="40" t="s">
        <v>675</v>
      </c>
      <c r="H42" s="132" t="s">
        <v>182</v>
      </c>
      <c r="I42" s="132" t="s">
        <v>182</v>
      </c>
      <c r="J42" s="65">
        <v>11</v>
      </c>
      <c r="K42" s="42"/>
    </row>
    <row r="43" spans="2:11" x14ac:dyDescent="0.3">
      <c r="B43" s="94" t="s">
        <v>1200</v>
      </c>
      <c r="C43" s="557"/>
      <c r="D43" s="556"/>
      <c r="E43" s="592" t="s">
        <v>1042</v>
      </c>
      <c r="F43" s="49" t="s">
        <v>1037</v>
      </c>
      <c r="G43" s="40" t="s">
        <v>675</v>
      </c>
      <c r="H43" s="65">
        <v>37</v>
      </c>
      <c r="I43" s="65">
        <v>1</v>
      </c>
      <c r="J43" s="65">
        <v>0</v>
      </c>
      <c r="K43" s="42"/>
    </row>
    <row r="44" spans="2:11" x14ac:dyDescent="0.3">
      <c r="B44" s="94" t="s">
        <v>1200</v>
      </c>
      <c r="C44" s="557"/>
      <c r="D44" s="556"/>
      <c r="E44" s="593"/>
      <c r="F44" s="49" t="s">
        <v>1033</v>
      </c>
      <c r="G44" s="40" t="s">
        <v>675</v>
      </c>
      <c r="H44" s="132" t="s">
        <v>182</v>
      </c>
      <c r="I44" s="132" t="s">
        <v>182</v>
      </c>
      <c r="J44" s="65">
        <v>0</v>
      </c>
      <c r="K44" s="42"/>
    </row>
    <row r="45" spans="2:11" x14ac:dyDescent="0.3">
      <c r="B45" s="94" t="s">
        <v>1200</v>
      </c>
      <c r="C45" s="557"/>
      <c r="D45" s="556"/>
      <c r="E45" s="594"/>
      <c r="F45" s="49" t="s">
        <v>1034</v>
      </c>
      <c r="G45" s="40" t="s">
        <v>675</v>
      </c>
      <c r="H45" s="132" t="s">
        <v>182</v>
      </c>
      <c r="I45" s="132" t="s">
        <v>182</v>
      </c>
      <c r="J45" s="65">
        <v>0</v>
      </c>
      <c r="K45" s="42"/>
    </row>
    <row r="46" spans="2:11" x14ac:dyDescent="0.3">
      <c r="B46" s="94" t="s">
        <v>1200</v>
      </c>
      <c r="C46" s="557"/>
      <c r="D46" s="556"/>
      <c r="E46" s="592" t="s">
        <v>1043</v>
      </c>
      <c r="F46" s="49" t="s">
        <v>1037</v>
      </c>
      <c r="G46" s="40" t="s">
        <v>675</v>
      </c>
      <c r="H46" s="132" t="s">
        <v>182</v>
      </c>
      <c r="I46" s="132" t="s">
        <v>182</v>
      </c>
      <c r="J46" s="65">
        <v>0</v>
      </c>
      <c r="K46" s="42"/>
    </row>
    <row r="47" spans="2:11" x14ac:dyDescent="0.3">
      <c r="B47" s="94" t="s">
        <v>1200</v>
      </c>
      <c r="C47" s="557"/>
      <c r="D47" s="556"/>
      <c r="E47" s="593"/>
      <c r="F47" s="49" t="s">
        <v>1033</v>
      </c>
      <c r="G47" s="40" t="s">
        <v>675</v>
      </c>
      <c r="H47" s="132" t="s">
        <v>182</v>
      </c>
      <c r="I47" s="132" t="s">
        <v>182</v>
      </c>
      <c r="J47" s="65">
        <v>0</v>
      </c>
      <c r="K47" s="42"/>
    </row>
    <row r="48" spans="2:11" x14ac:dyDescent="0.3">
      <c r="B48" s="94" t="s">
        <v>1200</v>
      </c>
      <c r="C48" s="543"/>
      <c r="D48" s="558"/>
      <c r="E48" s="595"/>
      <c r="F48" s="51" t="s">
        <v>1034</v>
      </c>
      <c r="G48" s="45" t="s">
        <v>675</v>
      </c>
      <c r="H48" s="81" t="s">
        <v>182</v>
      </c>
      <c r="I48" s="81" t="s">
        <v>182</v>
      </c>
      <c r="J48" s="67">
        <v>0</v>
      </c>
      <c r="K48" s="47"/>
    </row>
    <row r="49" spans="2:11" x14ac:dyDescent="0.3">
      <c r="B49" s="94" t="s">
        <v>1200</v>
      </c>
      <c r="C49" s="135"/>
      <c r="D49" s="135"/>
      <c r="E49" s="34"/>
      <c r="F49" s="34"/>
      <c r="G49" s="34"/>
      <c r="H49" s="34"/>
      <c r="I49" s="34"/>
      <c r="J49" s="34"/>
      <c r="K49" s="34"/>
    </row>
    <row r="50" spans="2:11" x14ac:dyDescent="0.3">
      <c r="B50" s="94" t="s">
        <v>1200</v>
      </c>
      <c r="C50" s="134" t="s">
        <v>280</v>
      </c>
      <c r="D50" s="134" t="s">
        <v>1045</v>
      </c>
      <c r="E50" s="34"/>
      <c r="F50" s="34"/>
      <c r="G50" s="34"/>
      <c r="H50" s="34"/>
      <c r="I50" s="34"/>
      <c r="J50" s="34"/>
      <c r="K50" s="34"/>
    </row>
    <row r="51" spans="2:11" x14ac:dyDescent="0.3">
      <c r="B51" s="94" t="s">
        <v>1200</v>
      </c>
      <c r="C51" s="546" t="s">
        <v>657</v>
      </c>
      <c r="D51" s="546"/>
      <c r="E51" s="569"/>
      <c r="F51" s="569"/>
      <c r="G51" s="35" t="s">
        <v>644</v>
      </c>
      <c r="H51" s="35">
        <v>2021</v>
      </c>
      <c r="I51" s="35">
        <v>2022</v>
      </c>
      <c r="J51" s="35">
        <v>2023</v>
      </c>
      <c r="K51" s="36" t="s">
        <v>656</v>
      </c>
    </row>
    <row r="52" spans="2:11" x14ac:dyDescent="0.3">
      <c r="B52" s="94" t="s">
        <v>1200</v>
      </c>
      <c r="C52" s="547" t="s">
        <v>872</v>
      </c>
      <c r="D52" s="548"/>
      <c r="E52" s="632" t="s">
        <v>1046</v>
      </c>
      <c r="F52" s="49" t="s">
        <v>1033</v>
      </c>
      <c r="G52" s="40" t="s">
        <v>675</v>
      </c>
      <c r="H52" s="95">
        <v>0</v>
      </c>
      <c r="I52" s="95">
        <v>0</v>
      </c>
      <c r="J52" s="95">
        <v>1</v>
      </c>
      <c r="K52" s="42"/>
    </row>
    <row r="53" spans="2:11" x14ac:dyDescent="0.3">
      <c r="B53" s="94" t="s">
        <v>1200</v>
      </c>
      <c r="C53" s="549"/>
      <c r="D53" s="550"/>
      <c r="E53" s="633"/>
      <c r="F53" s="49" t="s">
        <v>1034</v>
      </c>
      <c r="G53" s="40" t="s">
        <v>675</v>
      </c>
      <c r="H53" s="95">
        <v>3</v>
      </c>
      <c r="I53" s="95">
        <v>3</v>
      </c>
      <c r="J53" s="95">
        <v>2</v>
      </c>
      <c r="K53" s="42"/>
    </row>
    <row r="54" spans="2:11" x14ac:dyDescent="0.3">
      <c r="B54" s="94" t="s">
        <v>1200</v>
      </c>
      <c r="C54" s="549"/>
      <c r="D54" s="550"/>
      <c r="E54" s="632" t="s">
        <v>1047</v>
      </c>
      <c r="F54" s="49" t="s">
        <v>1033</v>
      </c>
      <c r="G54" s="40" t="s">
        <v>675</v>
      </c>
      <c r="H54" s="95">
        <v>0</v>
      </c>
      <c r="I54" s="95">
        <v>0</v>
      </c>
      <c r="J54" s="95">
        <v>0</v>
      </c>
      <c r="K54" s="42"/>
    </row>
    <row r="55" spans="2:11" x14ac:dyDescent="0.3">
      <c r="B55" s="94" t="s">
        <v>1200</v>
      </c>
      <c r="C55" s="549"/>
      <c r="D55" s="550"/>
      <c r="E55" s="633"/>
      <c r="F55" s="49" t="s">
        <v>1034</v>
      </c>
      <c r="G55" s="40" t="s">
        <v>675</v>
      </c>
      <c r="H55" s="95">
        <v>0</v>
      </c>
      <c r="I55" s="95">
        <v>0</v>
      </c>
      <c r="J55" s="95">
        <v>0</v>
      </c>
      <c r="K55" s="42"/>
    </row>
    <row r="56" spans="2:11" x14ac:dyDescent="0.3">
      <c r="B56" s="94" t="s">
        <v>1200</v>
      </c>
      <c r="C56" s="549"/>
      <c r="D56" s="550"/>
      <c r="E56" s="632" t="s">
        <v>1048</v>
      </c>
      <c r="F56" s="49" t="s">
        <v>1033</v>
      </c>
      <c r="G56" s="40" t="s">
        <v>675</v>
      </c>
      <c r="H56" s="95">
        <v>4</v>
      </c>
      <c r="I56" s="95">
        <v>3</v>
      </c>
      <c r="J56" s="95">
        <v>3</v>
      </c>
      <c r="K56" s="42"/>
    </row>
    <row r="57" spans="2:11" x14ac:dyDescent="0.3">
      <c r="B57" s="94" t="s">
        <v>1200</v>
      </c>
      <c r="C57" s="549"/>
      <c r="D57" s="550"/>
      <c r="E57" s="633"/>
      <c r="F57" s="49" t="s">
        <v>1034</v>
      </c>
      <c r="G57" s="40" t="s">
        <v>675</v>
      </c>
      <c r="H57" s="95">
        <v>22</v>
      </c>
      <c r="I57" s="95">
        <v>9</v>
      </c>
      <c r="J57" s="95">
        <v>10</v>
      </c>
      <c r="K57" s="42"/>
    </row>
    <row r="58" spans="2:11" x14ac:dyDescent="0.3">
      <c r="B58" s="94" t="s">
        <v>1200</v>
      </c>
      <c r="C58" s="549"/>
      <c r="D58" s="550"/>
      <c r="E58" s="632" t="s">
        <v>1049</v>
      </c>
      <c r="F58" s="49" t="s">
        <v>1033</v>
      </c>
      <c r="G58" s="40" t="s">
        <v>675</v>
      </c>
      <c r="H58" s="132" t="s">
        <v>182</v>
      </c>
      <c r="I58" s="132" t="s">
        <v>182</v>
      </c>
      <c r="J58" s="95">
        <v>2</v>
      </c>
      <c r="K58" s="42"/>
    </row>
    <row r="59" spans="2:11" x14ac:dyDescent="0.3">
      <c r="B59" s="94" t="s">
        <v>1200</v>
      </c>
      <c r="C59" s="549"/>
      <c r="D59" s="550"/>
      <c r="E59" s="633"/>
      <c r="F59" s="49" t="s">
        <v>1034</v>
      </c>
      <c r="G59" s="40" t="s">
        <v>675</v>
      </c>
      <c r="H59" s="132" t="s">
        <v>182</v>
      </c>
      <c r="I59" s="132" t="s">
        <v>182</v>
      </c>
      <c r="J59" s="95">
        <v>1</v>
      </c>
      <c r="K59" s="42"/>
    </row>
    <row r="60" spans="2:11" ht="33" x14ac:dyDescent="0.3">
      <c r="B60" s="94" t="s">
        <v>1200</v>
      </c>
      <c r="C60" s="549"/>
      <c r="D60" s="550"/>
      <c r="E60" s="632" t="s">
        <v>1110</v>
      </c>
      <c r="F60" s="49" t="s">
        <v>1033</v>
      </c>
      <c r="G60" s="40" t="s">
        <v>675</v>
      </c>
      <c r="H60" s="95">
        <v>3</v>
      </c>
      <c r="I60" s="95">
        <v>3</v>
      </c>
      <c r="J60" s="95">
        <v>3</v>
      </c>
      <c r="K60" s="105" t="s">
        <v>1124</v>
      </c>
    </row>
    <row r="61" spans="2:11" ht="33" x14ac:dyDescent="0.3">
      <c r="B61" s="94" t="s">
        <v>1200</v>
      </c>
      <c r="C61" s="567"/>
      <c r="D61" s="568"/>
      <c r="E61" s="633"/>
      <c r="F61" s="49" t="s">
        <v>1034</v>
      </c>
      <c r="G61" s="40" t="s">
        <v>675</v>
      </c>
      <c r="H61" s="95">
        <v>5</v>
      </c>
      <c r="I61" s="95">
        <v>4</v>
      </c>
      <c r="J61" s="95">
        <v>8</v>
      </c>
      <c r="K61" s="105" t="s">
        <v>1124</v>
      </c>
    </row>
    <row r="62" spans="2:11" x14ac:dyDescent="0.3">
      <c r="B62" s="94" t="s">
        <v>1200</v>
      </c>
      <c r="C62" s="542" t="s">
        <v>882</v>
      </c>
      <c r="D62" s="555"/>
      <c r="E62" s="559" t="s">
        <v>1052</v>
      </c>
      <c r="F62" s="536"/>
      <c r="G62" s="40" t="s">
        <v>675</v>
      </c>
      <c r="H62" s="95">
        <v>0</v>
      </c>
      <c r="I62" s="95">
        <v>0</v>
      </c>
      <c r="J62" s="95">
        <v>0</v>
      </c>
      <c r="K62" s="42"/>
    </row>
    <row r="63" spans="2:11" x14ac:dyDescent="0.3">
      <c r="B63" s="94" t="s">
        <v>1200</v>
      </c>
      <c r="C63" s="557"/>
      <c r="D63" s="556"/>
      <c r="E63" s="559" t="s">
        <v>1053</v>
      </c>
      <c r="F63" s="536"/>
      <c r="G63" s="40" t="s">
        <v>675</v>
      </c>
      <c r="H63" s="95">
        <v>2</v>
      </c>
      <c r="I63" s="95">
        <v>1</v>
      </c>
      <c r="J63" s="95">
        <v>1</v>
      </c>
      <c r="K63" s="42"/>
    </row>
    <row r="64" spans="2:11" x14ac:dyDescent="0.3">
      <c r="B64" s="94" t="s">
        <v>1200</v>
      </c>
      <c r="C64" s="543"/>
      <c r="D64" s="558"/>
      <c r="E64" s="561" t="s">
        <v>1054</v>
      </c>
      <c r="F64" s="539"/>
      <c r="G64" s="45" t="s">
        <v>675</v>
      </c>
      <c r="H64" s="96">
        <v>1</v>
      </c>
      <c r="I64" s="96">
        <v>1</v>
      </c>
      <c r="J64" s="96">
        <v>1</v>
      </c>
      <c r="K64" s="47"/>
    </row>
    <row r="65" spans="2:11" x14ac:dyDescent="0.3">
      <c r="B65" s="94" t="s">
        <v>1200</v>
      </c>
      <c r="C65" s="135"/>
      <c r="D65" s="135"/>
      <c r="E65" s="34"/>
      <c r="F65" s="34"/>
      <c r="G65" s="34"/>
      <c r="H65" s="34"/>
      <c r="I65" s="34"/>
      <c r="J65" s="34"/>
      <c r="K65" s="34"/>
    </row>
    <row r="66" spans="2:11" x14ac:dyDescent="0.3">
      <c r="B66" s="94" t="s">
        <v>1200</v>
      </c>
      <c r="C66" s="134" t="s">
        <v>282</v>
      </c>
      <c r="D66" s="134" t="s">
        <v>1058</v>
      </c>
      <c r="E66" s="34"/>
      <c r="F66" s="34"/>
      <c r="G66" s="34"/>
      <c r="H66" s="34"/>
      <c r="I66" s="34"/>
      <c r="J66" s="34"/>
      <c r="K66" s="34"/>
    </row>
    <row r="67" spans="2:11" x14ac:dyDescent="0.3">
      <c r="B67" s="94" t="s">
        <v>1200</v>
      </c>
      <c r="C67" s="546" t="s">
        <v>657</v>
      </c>
      <c r="D67" s="546"/>
      <c r="E67" s="569"/>
      <c r="F67" s="569"/>
      <c r="G67" s="35" t="s">
        <v>644</v>
      </c>
      <c r="H67" s="35">
        <v>2021</v>
      </c>
      <c r="I67" s="35">
        <v>2022</v>
      </c>
      <c r="J67" s="35">
        <v>2023</v>
      </c>
      <c r="K67" s="36" t="s">
        <v>656</v>
      </c>
    </row>
    <row r="68" spans="2:11" x14ac:dyDescent="0.3">
      <c r="B68" s="94" t="s">
        <v>1200</v>
      </c>
      <c r="C68" s="536" t="s">
        <v>1055</v>
      </c>
      <c r="D68" s="536"/>
      <c r="E68" s="562"/>
      <c r="F68" s="562"/>
      <c r="G68" s="40" t="s">
        <v>675</v>
      </c>
      <c r="H68" s="95">
        <v>50</v>
      </c>
      <c r="I68" s="95">
        <v>8</v>
      </c>
      <c r="J68" s="95">
        <v>1</v>
      </c>
      <c r="K68" s="42"/>
    </row>
    <row r="69" spans="2:11" x14ac:dyDescent="0.3">
      <c r="B69" s="94" t="s">
        <v>1200</v>
      </c>
      <c r="C69" s="542" t="s">
        <v>1056</v>
      </c>
      <c r="D69" s="555"/>
      <c r="E69" s="562" t="s">
        <v>1037</v>
      </c>
      <c r="F69" s="562"/>
      <c r="G69" s="40" t="s">
        <v>675</v>
      </c>
      <c r="H69" s="95">
        <v>0</v>
      </c>
      <c r="I69" s="95">
        <v>1</v>
      </c>
      <c r="J69" s="95">
        <v>0</v>
      </c>
      <c r="K69" s="42"/>
    </row>
    <row r="70" spans="2:11" x14ac:dyDescent="0.3">
      <c r="B70" s="94" t="s">
        <v>1200</v>
      </c>
      <c r="C70" s="557"/>
      <c r="D70" s="556"/>
      <c r="E70" s="571" t="s">
        <v>1032</v>
      </c>
      <c r="F70" s="49" t="s">
        <v>1033</v>
      </c>
      <c r="G70" s="40" t="s">
        <v>675</v>
      </c>
      <c r="H70" s="132" t="s">
        <v>182</v>
      </c>
      <c r="I70" s="132" t="s">
        <v>182</v>
      </c>
      <c r="J70" s="95">
        <v>0</v>
      </c>
      <c r="K70" s="42"/>
    </row>
    <row r="71" spans="2:11" x14ac:dyDescent="0.3">
      <c r="B71" s="94" t="s">
        <v>1200</v>
      </c>
      <c r="C71" s="557"/>
      <c r="D71" s="556"/>
      <c r="E71" s="571"/>
      <c r="F71" s="49" t="s">
        <v>1034</v>
      </c>
      <c r="G71" s="40" t="s">
        <v>675</v>
      </c>
      <c r="H71" s="132" t="s">
        <v>182</v>
      </c>
      <c r="I71" s="132" t="s">
        <v>182</v>
      </c>
      <c r="J71" s="95">
        <v>0</v>
      </c>
      <c r="K71" s="42"/>
    </row>
    <row r="72" spans="2:11" x14ac:dyDescent="0.3">
      <c r="B72" s="94" t="s">
        <v>1200</v>
      </c>
      <c r="C72" s="557"/>
      <c r="D72" s="556"/>
      <c r="E72" s="571" t="s">
        <v>1035</v>
      </c>
      <c r="F72" s="49" t="s">
        <v>1036</v>
      </c>
      <c r="G72" s="40" t="s">
        <v>675</v>
      </c>
      <c r="H72" s="132" t="s">
        <v>182</v>
      </c>
      <c r="I72" s="132" t="s">
        <v>182</v>
      </c>
      <c r="J72" s="95">
        <v>0</v>
      </c>
      <c r="K72" s="42"/>
    </row>
    <row r="73" spans="2:11" x14ac:dyDescent="0.3">
      <c r="B73" s="94" t="s">
        <v>1200</v>
      </c>
      <c r="C73" s="557"/>
      <c r="D73" s="556"/>
      <c r="E73" s="571"/>
      <c r="F73" s="49" t="s">
        <v>1038</v>
      </c>
      <c r="G73" s="40" t="s">
        <v>675</v>
      </c>
      <c r="H73" s="132" t="s">
        <v>182</v>
      </c>
      <c r="I73" s="132" t="s">
        <v>182</v>
      </c>
      <c r="J73" s="95">
        <v>0</v>
      </c>
      <c r="K73" s="42"/>
    </row>
    <row r="74" spans="2:11" x14ac:dyDescent="0.3">
      <c r="B74" s="94" t="s">
        <v>1200</v>
      </c>
      <c r="C74" s="563"/>
      <c r="D74" s="564"/>
      <c r="E74" s="571"/>
      <c r="F74" s="49" t="s">
        <v>1039</v>
      </c>
      <c r="G74" s="40" t="s">
        <v>675</v>
      </c>
      <c r="H74" s="132" t="s">
        <v>182</v>
      </c>
      <c r="I74" s="132" t="s">
        <v>182</v>
      </c>
      <c r="J74" s="95">
        <v>0</v>
      </c>
      <c r="K74" s="42"/>
    </row>
    <row r="75" spans="2:11" x14ac:dyDescent="0.3">
      <c r="B75" s="94" t="s">
        <v>1200</v>
      </c>
      <c r="C75" s="542" t="s">
        <v>886</v>
      </c>
      <c r="D75" s="555"/>
      <c r="E75" s="562" t="s">
        <v>1037</v>
      </c>
      <c r="F75" s="562"/>
      <c r="G75" s="40" t="s">
        <v>675</v>
      </c>
      <c r="H75" s="95">
        <v>50</v>
      </c>
      <c r="I75" s="95">
        <v>7</v>
      </c>
      <c r="J75" s="95">
        <v>1</v>
      </c>
      <c r="K75" s="42"/>
    </row>
    <row r="76" spans="2:11" x14ac:dyDescent="0.3">
      <c r="B76" s="94" t="s">
        <v>1200</v>
      </c>
      <c r="C76" s="557"/>
      <c r="D76" s="556"/>
      <c r="E76" s="571" t="s">
        <v>1032</v>
      </c>
      <c r="F76" s="49" t="s">
        <v>1033</v>
      </c>
      <c r="G76" s="40" t="s">
        <v>675</v>
      </c>
      <c r="H76" s="132" t="s">
        <v>182</v>
      </c>
      <c r="I76" s="132" t="s">
        <v>182</v>
      </c>
      <c r="J76" s="95">
        <v>0</v>
      </c>
      <c r="K76" s="42"/>
    </row>
    <row r="77" spans="2:11" x14ac:dyDescent="0.3">
      <c r="B77" s="94" t="s">
        <v>1200</v>
      </c>
      <c r="C77" s="557"/>
      <c r="D77" s="556"/>
      <c r="E77" s="571"/>
      <c r="F77" s="49" t="s">
        <v>1034</v>
      </c>
      <c r="G77" s="40" t="s">
        <v>675</v>
      </c>
      <c r="H77" s="132" t="s">
        <v>182</v>
      </c>
      <c r="I77" s="132" t="s">
        <v>182</v>
      </c>
      <c r="J77" s="95">
        <v>1</v>
      </c>
      <c r="K77" s="42"/>
    </row>
    <row r="78" spans="2:11" x14ac:dyDescent="0.3">
      <c r="B78" s="94" t="s">
        <v>1200</v>
      </c>
      <c r="C78" s="557"/>
      <c r="D78" s="556"/>
      <c r="E78" s="592" t="s">
        <v>861</v>
      </c>
      <c r="F78" s="49" t="s">
        <v>1036</v>
      </c>
      <c r="G78" s="40" t="s">
        <v>675</v>
      </c>
      <c r="H78" s="132" t="s">
        <v>182</v>
      </c>
      <c r="I78" s="132" t="s">
        <v>182</v>
      </c>
      <c r="J78" s="95">
        <v>0</v>
      </c>
      <c r="K78" s="42"/>
    </row>
    <row r="79" spans="2:11" x14ac:dyDescent="0.3">
      <c r="B79" s="94" t="s">
        <v>1200</v>
      </c>
      <c r="C79" s="557"/>
      <c r="D79" s="556"/>
      <c r="E79" s="593"/>
      <c r="F79" s="49" t="s">
        <v>1038</v>
      </c>
      <c r="G79" s="40" t="s">
        <v>675</v>
      </c>
      <c r="H79" s="132" t="s">
        <v>182</v>
      </c>
      <c r="I79" s="132" t="s">
        <v>182</v>
      </c>
      <c r="J79" s="95">
        <v>1</v>
      </c>
      <c r="K79" s="42"/>
    </row>
    <row r="80" spans="2:11" x14ac:dyDescent="0.3">
      <c r="B80" s="94" t="s">
        <v>1200</v>
      </c>
      <c r="C80" s="543"/>
      <c r="D80" s="558"/>
      <c r="E80" s="595"/>
      <c r="F80" s="51" t="s">
        <v>865</v>
      </c>
      <c r="G80" s="45" t="s">
        <v>675</v>
      </c>
      <c r="H80" s="81" t="s">
        <v>182</v>
      </c>
      <c r="I80" s="81" t="s">
        <v>182</v>
      </c>
      <c r="J80" s="96">
        <v>0</v>
      </c>
      <c r="K80" s="47"/>
    </row>
    <row r="81" spans="2:11" x14ac:dyDescent="0.3">
      <c r="B81" s="94" t="s">
        <v>1200</v>
      </c>
      <c r="C81" s="135"/>
      <c r="D81" s="135"/>
      <c r="E81" s="34"/>
      <c r="F81" s="34"/>
      <c r="G81" s="34"/>
      <c r="H81" s="34"/>
      <c r="I81" s="34"/>
      <c r="J81" s="34"/>
      <c r="K81" s="34"/>
    </row>
    <row r="82" spans="2:11" x14ac:dyDescent="0.3">
      <c r="B82" s="94" t="s">
        <v>1200</v>
      </c>
      <c r="C82" s="134" t="s">
        <v>283</v>
      </c>
      <c r="D82" s="84" t="s">
        <v>890</v>
      </c>
      <c r="E82" s="34"/>
      <c r="F82" s="34"/>
      <c r="G82" s="34"/>
      <c r="H82" s="34"/>
      <c r="I82" s="34"/>
      <c r="J82" s="34"/>
      <c r="K82" s="34"/>
    </row>
    <row r="83" spans="2:11" x14ac:dyDescent="0.3">
      <c r="B83" s="94" t="s">
        <v>1200</v>
      </c>
      <c r="C83" s="546" t="s">
        <v>657</v>
      </c>
      <c r="D83" s="546"/>
      <c r="E83" s="569"/>
      <c r="F83" s="569"/>
      <c r="G83" s="35" t="s">
        <v>644</v>
      </c>
      <c r="H83" s="35">
        <v>2021</v>
      </c>
      <c r="I83" s="35">
        <v>2022</v>
      </c>
      <c r="J83" s="35">
        <v>2023</v>
      </c>
      <c r="K83" s="36" t="s">
        <v>656</v>
      </c>
    </row>
    <row r="84" spans="2:11" ht="33" x14ac:dyDescent="0.3">
      <c r="B84" s="94" t="s">
        <v>1200</v>
      </c>
      <c r="C84" s="536" t="s">
        <v>891</v>
      </c>
      <c r="D84" s="536"/>
      <c r="E84" s="562"/>
      <c r="F84" s="562"/>
      <c r="G84" s="40" t="s">
        <v>33</v>
      </c>
      <c r="H84" s="97">
        <v>72.614107883817425</v>
      </c>
      <c r="I84" s="97">
        <v>93.103448275862064</v>
      </c>
      <c r="J84" s="97">
        <v>12.5</v>
      </c>
      <c r="K84" s="105" t="s">
        <v>1125</v>
      </c>
    </row>
    <row r="85" spans="2:11" x14ac:dyDescent="0.3">
      <c r="B85" s="94" t="s">
        <v>1200</v>
      </c>
      <c r="C85" s="539" t="s">
        <v>892</v>
      </c>
      <c r="D85" s="539"/>
      <c r="E85" s="540"/>
      <c r="F85" s="540"/>
      <c r="G85" s="45" t="s">
        <v>33</v>
      </c>
      <c r="H85" s="98">
        <v>6.6390041493775938</v>
      </c>
      <c r="I85" s="98">
        <v>4.3103448275862073</v>
      </c>
      <c r="J85" s="98">
        <v>12.5</v>
      </c>
      <c r="K85" s="47" t="s">
        <v>249</v>
      </c>
    </row>
    <row r="86" spans="2:11" x14ac:dyDescent="0.3">
      <c r="B86" s="94" t="s">
        <v>1200</v>
      </c>
      <c r="C86" s="135"/>
      <c r="D86" s="135"/>
      <c r="E86" s="34"/>
      <c r="F86" s="34"/>
      <c r="G86" s="37"/>
      <c r="H86" s="34"/>
      <c r="I86" s="34"/>
      <c r="J86" s="34"/>
      <c r="K86" s="34"/>
    </row>
    <row r="87" spans="2:11" x14ac:dyDescent="0.3">
      <c r="B87" s="94" t="s">
        <v>1200</v>
      </c>
      <c r="C87" s="134" t="s">
        <v>285</v>
      </c>
      <c r="D87" s="84" t="s">
        <v>893</v>
      </c>
      <c r="E87" s="84"/>
      <c r="F87" s="84"/>
      <c r="G87" s="37"/>
      <c r="H87" s="34"/>
      <c r="I87" s="34"/>
      <c r="J87" s="34"/>
      <c r="K87" s="34"/>
    </row>
    <row r="88" spans="2:11" x14ac:dyDescent="0.3">
      <c r="B88" s="94" t="s">
        <v>1200</v>
      </c>
      <c r="C88" s="546" t="s">
        <v>657</v>
      </c>
      <c r="D88" s="546"/>
      <c r="E88" s="569"/>
      <c r="F88" s="569"/>
      <c r="G88" s="35" t="s">
        <v>644</v>
      </c>
      <c r="H88" s="35">
        <v>2021</v>
      </c>
      <c r="I88" s="35">
        <v>2022</v>
      </c>
      <c r="J88" s="35">
        <v>2023</v>
      </c>
      <c r="K88" s="36" t="s">
        <v>656</v>
      </c>
    </row>
    <row r="89" spans="2:11" x14ac:dyDescent="0.3">
      <c r="B89" s="94" t="s">
        <v>1200</v>
      </c>
      <c r="C89" s="600" t="s">
        <v>894</v>
      </c>
      <c r="D89" s="600"/>
      <c r="E89" s="600"/>
      <c r="F89" s="586"/>
      <c r="G89" s="69" t="s">
        <v>895</v>
      </c>
      <c r="H89" s="101">
        <v>5.26</v>
      </c>
      <c r="I89" s="101">
        <v>11.41</v>
      </c>
      <c r="J89" s="101">
        <v>12.44</v>
      </c>
      <c r="K89" s="71" t="s">
        <v>1126</v>
      </c>
    </row>
    <row r="90" spans="2:11" x14ac:dyDescent="0.3">
      <c r="B90" s="94" t="s">
        <v>1200</v>
      </c>
      <c r="C90" s="639" t="s">
        <v>897</v>
      </c>
      <c r="D90" s="639"/>
      <c r="E90" s="639"/>
      <c r="F90" s="588"/>
      <c r="G90" s="69" t="s">
        <v>895</v>
      </c>
      <c r="H90" s="101">
        <v>6.13</v>
      </c>
      <c r="I90" s="101">
        <v>12.09</v>
      </c>
      <c r="J90" s="101">
        <v>12.64</v>
      </c>
      <c r="K90" s="71"/>
    </row>
    <row r="91" spans="2:11" x14ac:dyDescent="0.3">
      <c r="B91" s="94" t="s">
        <v>1200</v>
      </c>
      <c r="C91" s="634" t="s">
        <v>896</v>
      </c>
      <c r="D91" s="634"/>
      <c r="E91" s="634"/>
      <c r="F91" s="590"/>
      <c r="G91" s="102" t="s">
        <v>895</v>
      </c>
      <c r="H91" s="103">
        <v>4.4800000000000004</v>
      </c>
      <c r="I91" s="103">
        <v>10.17</v>
      </c>
      <c r="J91" s="103">
        <v>12</v>
      </c>
      <c r="K91" s="104"/>
    </row>
    <row r="92" spans="2:11" x14ac:dyDescent="0.3">
      <c r="B92" s="94" t="s">
        <v>1200</v>
      </c>
      <c r="C92" s="135"/>
      <c r="D92" s="135"/>
      <c r="E92" s="34"/>
      <c r="F92" s="34"/>
      <c r="G92" s="37"/>
      <c r="H92" s="34"/>
      <c r="I92" s="34"/>
      <c r="J92" s="34"/>
      <c r="K92" s="34"/>
    </row>
    <row r="93" spans="2:11" x14ac:dyDescent="0.3">
      <c r="B93" s="94" t="s">
        <v>1200</v>
      </c>
      <c r="C93" s="134" t="s">
        <v>287</v>
      </c>
      <c r="D93" s="84" t="s">
        <v>1120</v>
      </c>
      <c r="E93" s="34"/>
      <c r="F93" s="34"/>
      <c r="G93" s="34"/>
      <c r="H93" s="34"/>
      <c r="I93" s="34"/>
      <c r="J93" s="34"/>
      <c r="K93" s="34"/>
    </row>
    <row r="94" spans="2:11" x14ac:dyDescent="0.3">
      <c r="B94" s="94" t="s">
        <v>1200</v>
      </c>
      <c r="C94" s="546" t="s">
        <v>657</v>
      </c>
      <c r="D94" s="546"/>
      <c r="E94" s="569"/>
      <c r="F94" s="569"/>
      <c r="G94" s="35" t="s">
        <v>644</v>
      </c>
      <c r="H94" s="35">
        <v>2021</v>
      </c>
      <c r="I94" s="35">
        <v>2022</v>
      </c>
      <c r="J94" s="35">
        <v>2023</v>
      </c>
      <c r="K94" s="36" t="s">
        <v>656</v>
      </c>
    </row>
    <row r="95" spans="2:11" x14ac:dyDescent="0.3">
      <c r="B95" s="94" t="s">
        <v>1200</v>
      </c>
      <c r="C95" s="634" t="s">
        <v>898</v>
      </c>
      <c r="D95" s="634"/>
      <c r="E95" s="634"/>
      <c r="F95" s="590"/>
      <c r="G95" s="45" t="s">
        <v>33</v>
      </c>
      <c r="H95" s="98">
        <v>42</v>
      </c>
      <c r="I95" s="98">
        <v>99.875</v>
      </c>
      <c r="J95" s="96">
        <v>100</v>
      </c>
      <c r="K95" s="47"/>
    </row>
    <row r="96" spans="2:11" x14ac:dyDescent="0.3">
      <c r="B96" s="94" t="s">
        <v>1200</v>
      </c>
      <c r="C96" s="135"/>
      <c r="D96" s="135"/>
      <c r="E96" s="34"/>
      <c r="F96" s="34"/>
      <c r="G96" s="34"/>
      <c r="H96" s="34"/>
      <c r="I96" s="34"/>
      <c r="J96" s="34"/>
      <c r="K96" s="34"/>
    </row>
    <row r="97" spans="2:11" x14ac:dyDescent="0.3">
      <c r="B97" s="94" t="s">
        <v>1200</v>
      </c>
      <c r="C97" s="134" t="s">
        <v>288</v>
      </c>
      <c r="D97" s="134" t="s">
        <v>700</v>
      </c>
      <c r="E97" s="34"/>
      <c r="F97" s="34"/>
      <c r="G97" s="34"/>
      <c r="H97" s="34"/>
      <c r="I97" s="34"/>
      <c r="J97" s="34"/>
      <c r="K97" s="34"/>
    </row>
    <row r="98" spans="2:11" x14ac:dyDescent="0.3">
      <c r="B98" s="94" t="s">
        <v>1200</v>
      </c>
      <c r="C98" s="546" t="s">
        <v>657</v>
      </c>
      <c r="D98" s="546"/>
      <c r="E98" s="569"/>
      <c r="F98" s="569"/>
      <c r="G98" s="35" t="s">
        <v>644</v>
      </c>
      <c r="H98" s="35">
        <v>2021</v>
      </c>
      <c r="I98" s="35">
        <v>2022</v>
      </c>
      <c r="J98" s="35">
        <v>2023</v>
      </c>
      <c r="K98" s="36" t="s">
        <v>656</v>
      </c>
    </row>
    <row r="99" spans="2:11" x14ac:dyDescent="0.3">
      <c r="B99" s="94" t="s">
        <v>1200</v>
      </c>
      <c r="C99" s="536" t="s">
        <v>906</v>
      </c>
      <c r="D99" s="536"/>
      <c r="E99" s="562"/>
      <c r="F99" s="562"/>
      <c r="G99" s="40" t="s">
        <v>908</v>
      </c>
      <c r="H99" s="65">
        <v>6.3879310344827589</v>
      </c>
      <c r="I99" s="65">
        <v>16.8125</v>
      </c>
      <c r="J99" s="65">
        <v>36.125</v>
      </c>
      <c r="K99" s="105"/>
    </row>
    <row r="100" spans="2:11" x14ac:dyDescent="0.3">
      <c r="B100" s="94" t="s">
        <v>1200</v>
      </c>
      <c r="C100" s="536" t="s">
        <v>907</v>
      </c>
      <c r="D100" s="536"/>
      <c r="E100" s="562"/>
      <c r="F100" s="562"/>
      <c r="G100" s="40" t="s">
        <v>909</v>
      </c>
      <c r="H100" s="70">
        <v>5.4155172413793105E-2</v>
      </c>
      <c r="I100" s="70">
        <v>0.30637500000000001</v>
      </c>
      <c r="J100" s="70">
        <v>0.13211875000000001</v>
      </c>
      <c r="K100" s="42"/>
    </row>
    <row r="101" spans="2:11" ht="52.15" customHeight="1" x14ac:dyDescent="0.3">
      <c r="B101" s="94" t="s">
        <v>1200</v>
      </c>
      <c r="C101" s="542" t="s">
        <v>1208</v>
      </c>
      <c r="D101" s="555"/>
      <c r="E101" s="637" t="s">
        <v>1127</v>
      </c>
      <c r="F101" s="638"/>
      <c r="G101" s="40" t="s">
        <v>154</v>
      </c>
      <c r="H101" s="80" t="s">
        <v>217</v>
      </c>
      <c r="I101" s="80" t="s">
        <v>217</v>
      </c>
      <c r="J101" s="65">
        <v>100</v>
      </c>
      <c r="K101" s="42"/>
    </row>
    <row r="102" spans="2:11" ht="34.15" customHeight="1" x14ac:dyDescent="0.3">
      <c r="B102" s="94" t="s">
        <v>1200</v>
      </c>
      <c r="C102" s="543"/>
      <c r="D102" s="558"/>
      <c r="E102" s="635" t="s">
        <v>1128</v>
      </c>
      <c r="F102" s="636"/>
      <c r="G102" s="45" t="s">
        <v>154</v>
      </c>
      <c r="H102" s="139" t="s">
        <v>217</v>
      </c>
      <c r="I102" s="139" t="s">
        <v>217</v>
      </c>
      <c r="J102" s="67">
        <v>100</v>
      </c>
      <c r="K102" s="47"/>
    </row>
    <row r="103" spans="2:11" x14ac:dyDescent="0.3">
      <c r="B103" s="94" t="s">
        <v>1200</v>
      </c>
      <c r="C103" s="135"/>
      <c r="D103" s="135"/>
      <c r="E103" s="34"/>
      <c r="F103" s="34"/>
      <c r="G103" s="34"/>
      <c r="H103" s="34"/>
      <c r="I103" s="34"/>
      <c r="J103" s="34"/>
      <c r="K103" s="34"/>
    </row>
    <row r="104" spans="2:11" x14ac:dyDescent="0.3">
      <c r="B104" s="94" t="s">
        <v>1200</v>
      </c>
      <c r="C104" s="134" t="s">
        <v>289</v>
      </c>
      <c r="D104" s="84" t="s">
        <v>1097</v>
      </c>
      <c r="E104" s="84"/>
      <c r="F104" s="84"/>
      <c r="G104" s="34"/>
      <c r="H104" s="34"/>
      <c r="I104" s="34"/>
      <c r="J104" s="34"/>
      <c r="K104" s="34"/>
    </row>
    <row r="105" spans="2:11" x14ac:dyDescent="0.3">
      <c r="B105" s="94" t="s">
        <v>1200</v>
      </c>
      <c r="C105" s="546" t="s">
        <v>657</v>
      </c>
      <c r="D105" s="546"/>
      <c r="E105" s="569"/>
      <c r="F105" s="569"/>
      <c r="G105" s="35" t="s">
        <v>644</v>
      </c>
      <c r="H105" s="35">
        <v>2021</v>
      </c>
      <c r="I105" s="35">
        <v>2022</v>
      </c>
      <c r="J105" s="35">
        <v>2023</v>
      </c>
      <c r="K105" s="36" t="s">
        <v>656</v>
      </c>
    </row>
    <row r="106" spans="2:11" ht="33" x14ac:dyDescent="0.3">
      <c r="B106" s="94" t="s">
        <v>1200</v>
      </c>
      <c r="C106" s="535" t="s">
        <v>924</v>
      </c>
      <c r="D106" s="535"/>
      <c r="E106" s="535"/>
      <c r="F106" s="536"/>
      <c r="G106" s="40" t="s">
        <v>675</v>
      </c>
      <c r="H106" s="95">
        <v>6</v>
      </c>
      <c r="I106" s="95">
        <v>0</v>
      </c>
      <c r="J106" s="95">
        <v>0</v>
      </c>
      <c r="K106" s="105" t="s">
        <v>1129</v>
      </c>
    </row>
    <row r="107" spans="2:11" x14ac:dyDescent="0.3">
      <c r="B107" s="94" t="s">
        <v>1200</v>
      </c>
      <c r="C107" s="541" t="s">
        <v>923</v>
      </c>
      <c r="D107" s="541"/>
      <c r="E107" s="541"/>
      <c r="F107" s="539"/>
      <c r="G107" s="45" t="s">
        <v>723</v>
      </c>
      <c r="H107" s="96">
        <v>4</v>
      </c>
      <c r="I107" s="96">
        <v>0</v>
      </c>
      <c r="J107" s="96">
        <v>0</v>
      </c>
      <c r="K107" s="47"/>
    </row>
    <row r="108" spans="2:11" x14ac:dyDescent="0.3">
      <c r="B108" s="94" t="s">
        <v>1200</v>
      </c>
      <c r="C108" s="135"/>
      <c r="D108" s="135"/>
      <c r="E108" s="34"/>
      <c r="F108" s="34"/>
      <c r="G108" s="34"/>
      <c r="H108" s="34"/>
      <c r="I108" s="34"/>
      <c r="J108" s="34"/>
      <c r="K108" s="34"/>
    </row>
    <row r="109" spans="2:11" x14ac:dyDescent="0.3">
      <c r="B109" s="94" t="s">
        <v>1200</v>
      </c>
      <c r="C109" s="134" t="s">
        <v>290</v>
      </c>
      <c r="D109" s="134" t="s">
        <v>1064</v>
      </c>
      <c r="E109" s="34"/>
      <c r="F109" s="34"/>
      <c r="G109" s="34"/>
      <c r="H109" s="34"/>
      <c r="I109" s="34"/>
      <c r="J109" s="34"/>
      <c r="K109" s="34"/>
    </row>
    <row r="110" spans="2:11" x14ac:dyDescent="0.3">
      <c r="B110" s="94" t="s">
        <v>1200</v>
      </c>
      <c r="C110" s="546" t="s">
        <v>657</v>
      </c>
      <c r="D110" s="546"/>
      <c r="E110" s="569"/>
      <c r="F110" s="569"/>
      <c r="G110" s="35" t="s">
        <v>644</v>
      </c>
      <c r="H110" s="35">
        <v>2021</v>
      </c>
      <c r="I110" s="35">
        <v>2022</v>
      </c>
      <c r="J110" s="35">
        <v>2023</v>
      </c>
      <c r="K110" s="36" t="s">
        <v>656</v>
      </c>
    </row>
    <row r="111" spans="2:11" x14ac:dyDescent="0.3">
      <c r="B111" s="94" t="s">
        <v>1200</v>
      </c>
      <c r="C111" s="547" t="s">
        <v>1130</v>
      </c>
      <c r="D111" s="548"/>
      <c r="E111" s="559" t="s">
        <v>1065</v>
      </c>
      <c r="F111" s="536"/>
      <c r="G111" s="40" t="s">
        <v>33</v>
      </c>
      <c r="H111" s="95">
        <v>66.5</v>
      </c>
      <c r="I111" s="95">
        <v>70</v>
      </c>
      <c r="J111" s="95">
        <v>73.413384968566803</v>
      </c>
      <c r="K111" s="42"/>
    </row>
    <row r="112" spans="2:11" x14ac:dyDescent="0.3">
      <c r="B112" s="94" t="s">
        <v>1200</v>
      </c>
      <c r="C112" s="549"/>
      <c r="D112" s="550"/>
      <c r="E112" s="559" t="s">
        <v>1066</v>
      </c>
      <c r="F112" s="536"/>
      <c r="G112" s="40" t="s">
        <v>33</v>
      </c>
      <c r="H112" s="95">
        <v>111.5</v>
      </c>
      <c r="I112" s="95">
        <v>83.9</v>
      </c>
      <c r="J112" s="95">
        <v>85.894830433125875</v>
      </c>
      <c r="K112" s="42"/>
    </row>
    <row r="113" spans="2:11" x14ac:dyDescent="0.3">
      <c r="B113" s="94" t="s">
        <v>1200</v>
      </c>
      <c r="C113" s="567"/>
      <c r="D113" s="568"/>
      <c r="E113" s="559" t="s">
        <v>1067</v>
      </c>
      <c r="F113" s="536"/>
      <c r="G113" s="40" t="s">
        <v>33</v>
      </c>
      <c r="H113" s="95">
        <v>87.4</v>
      </c>
      <c r="I113" s="95">
        <v>70.8</v>
      </c>
      <c r="J113" s="95">
        <v>80.79929824561404</v>
      </c>
      <c r="K113" s="42"/>
    </row>
    <row r="114" spans="2:11" x14ac:dyDescent="0.3">
      <c r="B114" s="94" t="s">
        <v>1200</v>
      </c>
      <c r="C114" s="547" t="s">
        <v>1131</v>
      </c>
      <c r="D114" s="548"/>
      <c r="E114" s="559" t="s">
        <v>1068</v>
      </c>
      <c r="F114" s="536"/>
      <c r="G114" s="40" t="s">
        <v>33</v>
      </c>
      <c r="H114" s="143" t="s">
        <v>182</v>
      </c>
      <c r="I114" s="120" t="s">
        <v>217</v>
      </c>
      <c r="J114" s="95">
        <v>73.398741210527277</v>
      </c>
      <c r="K114" s="42"/>
    </row>
    <row r="115" spans="2:11" x14ac:dyDescent="0.3">
      <c r="B115" s="94" t="s">
        <v>1200</v>
      </c>
      <c r="C115" s="549"/>
      <c r="D115" s="550"/>
      <c r="E115" s="559" t="s">
        <v>1069</v>
      </c>
      <c r="F115" s="536"/>
      <c r="G115" s="40" t="s">
        <v>33</v>
      </c>
      <c r="H115" s="120" t="s">
        <v>217</v>
      </c>
      <c r="I115" s="120" t="s">
        <v>217</v>
      </c>
      <c r="J115" s="95">
        <v>85.680238326246638</v>
      </c>
      <c r="K115" s="42"/>
    </row>
    <row r="116" spans="2:11" x14ac:dyDescent="0.3">
      <c r="B116" s="94" t="s">
        <v>1200</v>
      </c>
      <c r="C116" s="551"/>
      <c r="D116" s="552"/>
      <c r="E116" s="561" t="s">
        <v>931</v>
      </c>
      <c r="F116" s="539"/>
      <c r="G116" s="45" t="s">
        <v>33</v>
      </c>
      <c r="H116" s="121" t="s">
        <v>217</v>
      </c>
      <c r="I116" s="121" t="s">
        <v>217</v>
      </c>
      <c r="J116" s="96">
        <v>81.114839769926036</v>
      </c>
      <c r="K116" s="47"/>
    </row>
    <row r="117" spans="2:11" x14ac:dyDescent="0.3">
      <c r="B117" s="94" t="s">
        <v>1200</v>
      </c>
      <c r="C117" s="135"/>
      <c r="D117" s="135"/>
      <c r="E117" s="34"/>
      <c r="F117" s="34"/>
      <c r="G117" s="34"/>
      <c r="H117" s="34"/>
      <c r="I117" s="34"/>
      <c r="J117" s="34"/>
      <c r="K117" s="34"/>
    </row>
    <row r="118" spans="2:11" x14ac:dyDescent="0.3">
      <c r="B118" s="94" t="s">
        <v>1200</v>
      </c>
      <c r="C118" s="134" t="s">
        <v>291</v>
      </c>
      <c r="D118" s="84" t="s">
        <v>925</v>
      </c>
      <c r="E118" s="84"/>
      <c r="F118" s="84"/>
      <c r="G118" s="34"/>
      <c r="H118" s="34"/>
      <c r="I118" s="34"/>
      <c r="J118" s="34"/>
      <c r="K118" s="34"/>
    </row>
    <row r="119" spans="2:11" x14ac:dyDescent="0.3">
      <c r="B119" s="94" t="s">
        <v>1200</v>
      </c>
      <c r="C119" s="546" t="s">
        <v>657</v>
      </c>
      <c r="D119" s="546"/>
      <c r="E119" s="569"/>
      <c r="F119" s="569"/>
      <c r="G119" s="35" t="s">
        <v>644</v>
      </c>
      <c r="H119" s="35">
        <v>2021</v>
      </c>
      <c r="I119" s="35">
        <v>2022</v>
      </c>
      <c r="J119" s="35">
        <v>2023</v>
      </c>
      <c r="K119" s="36" t="s">
        <v>656</v>
      </c>
    </row>
    <row r="120" spans="2:11" x14ac:dyDescent="0.3">
      <c r="B120" s="94" t="s">
        <v>1200</v>
      </c>
      <c r="C120" s="541" t="s">
        <v>926</v>
      </c>
      <c r="D120" s="541"/>
      <c r="E120" s="541"/>
      <c r="F120" s="539"/>
      <c r="G120" s="45" t="s">
        <v>33</v>
      </c>
      <c r="H120" s="106">
        <v>2.02</v>
      </c>
      <c r="I120" s="106">
        <v>0.72</v>
      </c>
      <c r="J120" s="106">
        <v>0.67</v>
      </c>
      <c r="K120" s="47"/>
    </row>
    <row r="121" spans="2:11" x14ac:dyDescent="0.3">
      <c r="B121" s="94" t="s">
        <v>1200</v>
      </c>
      <c r="C121" s="135"/>
      <c r="D121" s="135"/>
      <c r="E121" s="34"/>
      <c r="F121" s="34"/>
      <c r="G121" s="34"/>
      <c r="H121" s="34"/>
      <c r="I121" s="34"/>
      <c r="J121" s="34"/>
      <c r="K121" s="34"/>
    </row>
    <row r="122" spans="2:11" x14ac:dyDescent="0.3">
      <c r="B122" s="94" t="s">
        <v>1200</v>
      </c>
      <c r="C122" s="134" t="s">
        <v>293</v>
      </c>
      <c r="D122" s="84" t="s">
        <v>703</v>
      </c>
      <c r="E122" s="84"/>
      <c r="F122" s="84"/>
      <c r="G122" s="34"/>
      <c r="H122" s="34"/>
      <c r="I122" s="34"/>
      <c r="J122" s="34"/>
      <c r="K122" s="34"/>
    </row>
    <row r="123" spans="2:11" x14ac:dyDescent="0.3">
      <c r="B123" s="94" t="s">
        <v>1200</v>
      </c>
      <c r="C123" s="546" t="s">
        <v>657</v>
      </c>
      <c r="D123" s="546"/>
      <c r="E123" s="569"/>
      <c r="F123" s="569"/>
      <c r="G123" s="35" t="s">
        <v>644</v>
      </c>
      <c r="H123" s="35">
        <v>2021</v>
      </c>
      <c r="I123" s="35">
        <v>2022</v>
      </c>
      <c r="J123" s="35">
        <v>2023</v>
      </c>
      <c r="K123" s="36" t="s">
        <v>656</v>
      </c>
    </row>
    <row r="124" spans="2:11" ht="17.45" customHeight="1" x14ac:dyDescent="0.3">
      <c r="B124" s="94" t="s">
        <v>1200</v>
      </c>
      <c r="C124" s="547" t="s">
        <v>933</v>
      </c>
      <c r="D124" s="548"/>
      <c r="E124" s="559" t="s">
        <v>1037</v>
      </c>
      <c r="F124" s="536"/>
      <c r="G124" s="40" t="s">
        <v>675</v>
      </c>
      <c r="H124" s="95">
        <v>3</v>
      </c>
      <c r="I124" s="95">
        <v>2</v>
      </c>
      <c r="J124" s="95">
        <v>0</v>
      </c>
      <c r="K124" s="42" t="s">
        <v>1044</v>
      </c>
    </row>
    <row r="125" spans="2:11" x14ac:dyDescent="0.3">
      <c r="B125" s="94" t="s">
        <v>1200</v>
      </c>
      <c r="C125" s="549"/>
      <c r="D125" s="550"/>
      <c r="E125" s="559" t="s">
        <v>1033</v>
      </c>
      <c r="F125" s="536"/>
      <c r="G125" s="40" t="s">
        <v>675</v>
      </c>
      <c r="H125" s="95">
        <v>1</v>
      </c>
      <c r="I125" s="95">
        <v>2</v>
      </c>
      <c r="J125" s="95">
        <v>0</v>
      </c>
      <c r="K125" s="42"/>
    </row>
    <row r="126" spans="2:11" x14ac:dyDescent="0.3">
      <c r="B126" s="94" t="s">
        <v>1200</v>
      </c>
      <c r="C126" s="567"/>
      <c r="D126" s="568"/>
      <c r="E126" s="559" t="s">
        <v>1034</v>
      </c>
      <c r="F126" s="536"/>
      <c r="G126" s="40" t="s">
        <v>675</v>
      </c>
      <c r="H126" s="95">
        <v>2</v>
      </c>
      <c r="I126" s="95">
        <v>0</v>
      </c>
      <c r="J126" s="95">
        <v>0</v>
      </c>
      <c r="K126" s="42"/>
    </row>
    <row r="127" spans="2:11" ht="17.45" customHeight="1" x14ac:dyDescent="0.3">
      <c r="B127" s="94" t="s">
        <v>1200</v>
      </c>
      <c r="C127" s="547" t="s">
        <v>934</v>
      </c>
      <c r="D127" s="548"/>
      <c r="E127" s="559" t="s">
        <v>1037</v>
      </c>
      <c r="F127" s="536"/>
      <c r="G127" s="40" t="s">
        <v>675</v>
      </c>
      <c r="H127" s="95">
        <v>3</v>
      </c>
      <c r="I127" s="95">
        <v>1</v>
      </c>
      <c r="J127" s="95">
        <v>0</v>
      </c>
      <c r="K127" s="42" t="s">
        <v>1044</v>
      </c>
    </row>
    <row r="128" spans="2:11" x14ac:dyDescent="0.3">
      <c r="B128" s="94" t="s">
        <v>1200</v>
      </c>
      <c r="C128" s="549"/>
      <c r="D128" s="550"/>
      <c r="E128" s="559" t="s">
        <v>1033</v>
      </c>
      <c r="F128" s="536"/>
      <c r="G128" s="40" t="s">
        <v>675</v>
      </c>
      <c r="H128" s="95">
        <v>1</v>
      </c>
      <c r="I128" s="95">
        <v>1</v>
      </c>
      <c r="J128" s="95">
        <v>0</v>
      </c>
      <c r="K128" s="42"/>
    </row>
    <row r="129" spans="2:11" x14ac:dyDescent="0.3">
      <c r="B129" s="94" t="s">
        <v>1200</v>
      </c>
      <c r="C129" s="567"/>
      <c r="D129" s="568"/>
      <c r="E129" s="559" t="s">
        <v>1034</v>
      </c>
      <c r="F129" s="536"/>
      <c r="G129" s="40" t="s">
        <v>675</v>
      </c>
      <c r="H129" s="95">
        <v>2</v>
      </c>
      <c r="I129" s="95">
        <v>0</v>
      </c>
      <c r="J129" s="95">
        <v>0</v>
      </c>
      <c r="K129" s="42"/>
    </row>
    <row r="130" spans="2:11" ht="17.45" customHeight="1" x14ac:dyDescent="0.3">
      <c r="B130" s="94" t="s">
        <v>1200</v>
      </c>
      <c r="C130" s="547" t="s">
        <v>935</v>
      </c>
      <c r="D130" s="548"/>
      <c r="E130" s="559" t="s">
        <v>1037</v>
      </c>
      <c r="F130" s="536"/>
      <c r="G130" s="40" t="s">
        <v>675</v>
      </c>
      <c r="H130" s="95">
        <v>1</v>
      </c>
      <c r="I130" s="95">
        <v>1</v>
      </c>
      <c r="J130" s="95">
        <v>0</v>
      </c>
      <c r="K130" s="42" t="s">
        <v>1044</v>
      </c>
    </row>
    <row r="131" spans="2:11" x14ac:dyDescent="0.3">
      <c r="B131" s="94" t="s">
        <v>1200</v>
      </c>
      <c r="C131" s="549"/>
      <c r="D131" s="550"/>
      <c r="E131" s="559" t="s">
        <v>1033</v>
      </c>
      <c r="F131" s="536"/>
      <c r="G131" s="40" t="s">
        <v>675</v>
      </c>
      <c r="H131" s="95">
        <v>1</v>
      </c>
      <c r="I131" s="95">
        <v>1</v>
      </c>
      <c r="J131" s="95">
        <v>0</v>
      </c>
      <c r="K131" s="42"/>
    </row>
    <row r="132" spans="2:11" x14ac:dyDescent="0.3">
      <c r="B132" s="94" t="s">
        <v>1200</v>
      </c>
      <c r="C132" s="551"/>
      <c r="D132" s="552"/>
      <c r="E132" s="561" t="s">
        <v>1034</v>
      </c>
      <c r="F132" s="539"/>
      <c r="G132" s="45" t="s">
        <v>675</v>
      </c>
      <c r="H132" s="96">
        <v>0</v>
      </c>
      <c r="I132" s="96">
        <v>0</v>
      </c>
      <c r="J132" s="96">
        <v>0</v>
      </c>
      <c r="K132" s="47"/>
    </row>
    <row r="133" spans="2:11" x14ac:dyDescent="0.3">
      <c r="B133" s="94" t="s">
        <v>1200</v>
      </c>
      <c r="C133" s="135"/>
      <c r="D133" s="135"/>
      <c r="E133" s="34"/>
      <c r="F133" s="34"/>
      <c r="G133" s="34"/>
      <c r="H133" s="34"/>
      <c r="I133" s="34"/>
      <c r="J133" s="34"/>
      <c r="K133" s="34"/>
    </row>
    <row r="134" spans="2:11" x14ac:dyDescent="0.3">
      <c r="B134" s="94" t="s">
        <v>1200</v>
      </c>
      <c r="C134" s="134" t="s">
        <v>295</v>
      </c>
      <c r="D134" s="84" t="s">
        <v>1132</v>
      </c>
      <c r="E134" s="34"/>
      <c r="F134" s="34"/>
      <c r="G134" s="37"/>
      <c r="H134" s="34"/>
      <c r="I134" s="34"/>
      <c r="J134" s="34"/>
      <c r="K134" s="34"/>
    </row>
    <row r="135" spans="2:11" x14ac:dyDescent="0.3">
      <c r="B135" s="94" t="s">
        <v>1200</v>
      </c>
      <c r="C135" s="546" t="s">
        <v>657</v>
      </c>
      <c r="D135" s="546"/>
      <c r="E135" s="569"/>
      <c r="F135" s="569"/>
      <c r="G135" s="35" t="s">
        <v>644</v>
      </c>
      <c r="H135" s="35">
        <v>2021</v>
      </c>
      <c r="I135" s="35">
        <v>2022</v>
      </c>
      <c r="J135" s="35">
        <v>2023</v>
      </c>
      <c r="K135" s="36" t="s">
        <v>656</v>
      </c>
    </row>
    <row r="136" spans="2:11" x14ac:dyDescent="0.3">
      <c r="B136" s="94" t="s">
        <v>1200</v>
      </c>
      <c r="C136" s="535" t="s">
        <v>767</v>
      </c>
      <c r="D136" s="535"/>
      <c r="E136" s="535"/>
      <c r="F136" s="536"/>
      <c r="G136" s="40" t="s">
        <v>723</v>
      </c>
      <c r="H136" s="120" t="s">
        <v>217</v>
      </c>
      <c r="I136" s="120" t="s">
        <v>217</v>
      </c>
      <c r="J136" s="95">
        <v>0</v>
      </c>
      <c r="K136" s="42"/>
    </row>
    <row r="137" spans="2:11" x14ac:dyDescent="0.3">
      <c r="B137" s="94" t="s">
        <v>1200</v>
      </c>
      <c r="C137" s="541" t="s">
        <v>1196</v>
      </c>
      <c r="D137" s="541"/>
      <c r="E137" s="541"/>
      <c r="F137" s="539"/>
      <c r="G137" s="45" t="s">
        <v>654</v>
      </c>
      <c r="H137" s="121" t="s">
        <v>217</v>
      </c>
      <c r="I137" s="77" t="s">
        <v>217</v>
      </c>
      <c r="J137" s="96">
        <v>0</v>
      </c>
      <c r="K137" s="47"/>
    </row>
    <row r="138" spans="2:11" x14ac:dyDescent="0.3">
      <c r="B138" s="94" t="s">
        <v>1200</v>
      </c>
      <c r="C138" s="135"/>
      <c r="D138" s="135"/>
      <c r="E138" s="34"/>
      <c r="F138" s="34"/>
      <c r="G138" s="34"/>
      <c r="H138" s="34"/>
      <c r="I138" s="34"/>
      <c r="J138" s="34"/>
      <c r="K138" s="34"/>
    </row>
    <row r="139" spans="2:11" x14ac:dyDescent="0.3">
      <c r="B139" s="94" t="s">
        <v>1200</v>
      </c>
    </row>
  </sheetData>
  <sheetProtection algorithmName="SHA-512" hashValue="miloLz2UHEZdTADB1dwXUAXgScFA9AzOE1L2cAN1sCoBLn1WEqHfdbjSH1FroS+wOQGV/QIBmXoiC3kz0nhG9A==" saltValue="BcAbScgDtlxugt5xg7FKag==" spinCount="100000" sheet="1" objects="1" scenarios="1"/>
  <autoFilter ref="B4:K139"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92">
    <mergeCell ref="C18:F18"/>
    <mergeCell ref="B2:K2"/>
    <mergeCell ref="B4:K4"/>
    <mergeCell ref="B5:D5"/>
    <mergeCell ref="C9:F9"/>
    <mergeCell ref="C10:F10"/>
    <mergeCell ref="C11:F11"/>
    <mergeCell ref="C12:F12"/>
    <mergeCell ref="C13:F13"/>
    <mergeCell ref="C14:F14"/>
    <mergeCell ref="C17:F17"/>
    <mergeCell ref="C19:F19"/>
    <mergeCell ref="C20:F20"/>
    <mergeCell ref="C31:D39"/>
    <mergeCell ref="E31:E33"/>
    <mergeCell ref="E34:E36"/>
    <mergeCell ref="E37:E39"/>
    <mergeCell ref="C40:D48"/>
    <mergeCell ref="E40:E42"/>
    <mergeCell ref="E43:E45"/>
    <mergeCell ref="E46:E48"/>
    <mergeCell ref="C27:F27"/>
    <mergeCell ref="C28:F28"/>
    <mergeCell ref="C29:D30"/>
    <mergeCell ref="E29:F29"/>
    <mergeCell ref="E30:F30"/>
    <mergeCell ref="C68:F68"/>
    <mergeCell ref="C51:F51"/>
    <mergeCell ref="C52:D61"/>
    <mergeCell ref="E52:E53"/>
    <mergeCell ref="E54:E55"/>
    <mergeCell ref="E56:E57"/>
    <mergeCell ref="E58:E59"/>
    <mergeCell ref="E60:E61"/>
    <mergeCell ref="C62:D64"/>
    <mergeCell ref="E62:F62"/>
    <mergeCell ref="E63:F63"/>
    <mergeCell ref="E64:F64"/>
    <mergeCell ref="C67:F67"/>
    <mergeCell ref="C90:F90"/>
    <mergeCell ref="C69:D74"/>
    <mergeCell ref="E69:F69"/>
    <mergeCell ref="E70:E71"/>
    <mergeCell ref="E72:E74"/>
    <mergeCell ref="C75:D80"/>
    <mergeCell ref="E75:F75"/>
    <mergeCell ref="E76:E77"/>
    <mergeCell ref="E78:E80"/>
    <mergeCell ref="C83:F83"/>
    <mergeCell ref="C84:F84"/>
    <mergeCell ref="C85:F85"/>
    <mergeCell ref="C88:F88"/>
    <mergeCell ref="C89:F89"/>
    <mergeCell ref="C100:F100"/>
    <mergeCell ref="C101:D102"/>
    <mergeCell ref="C105:F105"/>
    <mergeCell ref="C114:D116"/>
    <mergeCell ref="E114:F114"/>
    <mergeCell ref="E115:F115"/>
    <mergeCell ref="E116:F116"/>
    <mergeCell ref="C106:F106"/>
    <mergeCell ref="E101:F101"/>
    <mergeCell ref="E102:F102"/>
    <mergeCell ref="C107:F107"/>
    <mergeCell ref="C110:F110"/>
    <mergeCell ref="C111:D113"/>
    <mergeCell ref="E111:F111"/>
    <mergeCell ref="E112:F112"/>
    <mergeCell ref="E113:F113"/>
    <mergeCell ref="C91:F91"/>
    <mergeCell ref="C94:F94"/>
    <mergeCell ref="C95:F95"/>
    <mergeCell ref="C98:F98"/>
    <mergeCell ref="C99:F99"/>
    <mergeCell ref="C135:F135"/>
    <mergeCell ref="E125:F125"/>
    <mergeCell ref="E126:F126"/>
    <mergeCell ref="C136:F136"/>
    <mergeCell ref="C137:F137"/>
    <mergeCell ref="C127:D129"/>
    <mergeCell ref="E127:F127"/>
    <mergeCell ref="E128:F128"/>
    <mergeCell ref="E129:F129"/>
    <mergeCell ref="C130:D132"/>
    <mergeCell ref="E130:F130"/>
    <mergeCell ref="E131:F131"/>
    <mergeCell ref="E132:F132"/>
    <mergeCell ref="C120:F120"/>
    <mergeCell ref="C123:F123"/>
    <mergeCell ref="C119:F119"/>
    <mergeCell ref="C124:D126"/>
    <mergeCell ref="E124:F124"/>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
  <sheetViews>
    <sheetView zoomScale="85" zoomScaleNormal="85" workbookViewId="0"/>
  </sheetViews>
  <sheetFormatPr defaultColWidth="9" defaultRowHeight="16.5" x14ac:dyDescent="0.3"/>
  <cols>
    <col min="1" max="16384" width="9" style="20"/>
  </cols>
  <sheetData/>
  <sheetProtection algorithmName="SHA-512" hashValue="/QGC0Zdk4/9JrCFB5oKt6hH1SBNxSu1N+9EyG8bb/PzkyrbnuQ16ShjOca7u1p4AJhSBPTyU2oXBl7T4Q8cKKw==" saltValue="/uNxPx+J71/3eMlqqRivnA==" spinCount="100000" sheet="1" objects="1" scenarios="1"/>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7cbaf33-c7f7-44e7-b4da-ce91026ca6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EEEE085C239B884A96BE3CA4CE199324" ma:contentTypeVersion="12" ma:contentTypeDescription="새 문서를 만듭니다." ma:contentTypeScope="" ma:versionID="e4a18b93581bc23a640f56ece8d091d7">
  <xsd:schema xmlns:xsd="http://www.w3.org/2001/XMLSchema" xmlns:xs="http://www.w3.org/2001/XMLSchema" xmlns:p="http://schemas.microsoft.com/office/2006/metadata/properties" xmlns:ns3="97cbaf33-c7f7-44e7-b4da-ce91026ca61c" xmlns:ns4="a65ae6d4-986a-433a-b764-f77a0cc13f48" targetNamespace="http://schemas.microsoft.com/office/2006/metadata/properties" ma:root="true" ma:fieldsID="085290879a08c8ada990282f44ebcba8" ns3:_="" ns4:_="">
    <xsd:import namespace="97cbaf33-c7f7-44e7-b4da-ce91026ca61c"/>
    <xsd:import namespace="a65ae6d4-986a-433a-b764-f77a0cc13f48"/>
    <xsd:element name="properties">
      <xsd:complexType>
        <xsd:sequence>
          <xsd:element name="documentManagement">
            <xsd:complexType>
              <xsd:all>
                <xsd:element ref="ns3:MediaServiceDateTaken" minOccurs="0"/>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baf33-c7f7-44e7-b4da-ce91026ca61c"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ae6d4-986a-433a-b764-f77a0cc13f48" elementFormDefault="qualified">
    <xsd:import namespace="http://schemas.microsoft.com/office/2006/documentManagement/types"/>
    <xsd:import namespace="http://schemas.microsoft.com/office/infopath/2007/PartnerControls"/>
    <xsd:element name="SharedWithUsers" ma:index="10"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세부 정보 공유" ma:internalName="SharedWithDetails" ma:readOnly="true">
      <xsd:simpleType>
        <xsd:restriction base="dms:Note">
          <xsd:maxLength value="255"/>
        </xsd:restriction>
      </xsd:simpleType>
    </xsd:element>
    <xsd:element name="SharingHintHash" ma:index="12" nillable="true" ma:displayName="힌트 해시 공유"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A4E28-871F-443D-AD29-955B40512631}">
  <ds:schemaRefs>
    <ds:schemaRef ds:uri="http://schemas.microsoft.com/sharepoint/v3/contenttype/forms"/>
  </ds:schemaRefs>
</ds:datastoreItem>
</file>

<file path=customXml/itemProps2.xml><?xml version="1.0" encoding="utf-8"?>
<ds:datastoreItem xmlns:ds="http://schemas.openxmlformats.org/officeDocument/2006/customXml" ds:itemID="{F3BFF7F8-D455-4C26-96C1-01C04987C750}">
  <ds:schemaRefs>
    <ds:schemaRef ds:uri="a65ae6d4-986a-433a-b764-f77a0cc13f48"/>
    <ds:schemaRef ds:uri="http://schemas.openxmlformats.org/package/2006/metadata/core-properties"/>
    <ds:schemaRef ds:uri="http://purl.org/dc/dcmitype/"/>
    <ds:schemaRef ds:uri="97cbaf33-c7f7-44e7-b4da-ce91026ca61c"/>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5A8BCEC-FA3D-4925-BAEA-F23FA0C4B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baf33-c7f7-44e7-b4da-ce91026ca61c"/>
    <ds:schemaRef ds:uri="a65ae6d4-986a-433a-b764-f77a0cc13f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16</vt:i4>
      </vt:variant>
    </vt:vector>
  </HeadingPairs>
  <TitlesOfParts>
    <vt:vector size="16" baseType="lpstr">
      <vt:lpstr>Table of Contents</vt:lpstr>
      <vt:lpstr>Separate</vt:lpstr>
      <vt:lpstr>Kumho Petrochemical</vt:lpstr>
      <vt:lpstr>Kumho P&amp;B Chemicals</vt:lpstr>
      <vt:lpstr>Kumho Polychem</vt:lpstr>
      <vt:lpstr>Kumho T&amp;L</vt:lpstr>
      <vt:lpstr>Kumho Resort</vt:lpstr>
      <vt:lpstr>Kumho Trading</vt:lpstr>
      <vt:lpstr>Consolidated</vt:lpstr>
      <vt:lpstr>Integrated ESG performance</vt:lpstr>
      <vt:lpstr>Appendix</vt:lpstr>
      <vt:lpstr>리뷰용 시트 &gt;</vt:lpstr>
      <vt:lpstr>Sheet1</vt:lpstr>
      <vt:lpstr>본사</vt:lpstr>
      <vt:lpstr>연결 성과</vt:lpstr>
      <vt:lpstr>사업장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이은비</dc:creator>
  <cp:lastModifiedBy>이은비</cp:lastModifiedBy>
  <dcterms:created xsi:type="dcterms:W3CDTF">2024-03-13T08:26:03Z</dcterms:created>
  <dcterms:modified xsi:type="dcterms:W3CDTF">2024-10-15T07:07:18Z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0x010100EEEE085C239B884A96BE3CA4CE199324</vt:lpwstr>
  </property>
  <property fmtid="{D5CDD505-2E9C-101B-9397-08002B2CF9AE}" pid="3" name="MediaServiceImageTags">
    <vt:lpwstr/>
  </property>
</Properties>
</file>